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161_LR\Dluhová služba_Zadluž\30.6.2026\"/>
    </mc:Choice>
  </mc:AlternateContent>
  <xr:revisionPtr revIDLastSave="0" documentId="13_ncr:1_{F53D3AD6-FFBA-4EDC-A124-76123D8A858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ZK" sheetId="1" r:id="rId1"/>
    <sheet name="EUR" sheetId="2" r:id="rId2"/>
    <sheet name="US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E25" i="1"/>
  <c r="F25" i="1"/>
  <c r="G25" i="1"/>
  <c r="H25" i="1"/>
  <c r="I25" i="1"/>
  <c r="C25" i="1"/>
  <c r="D24" i="1"/>
  <c r="E24" i="1"/>
  <c r="F24" i="1"/>
  <c r="G24" i="1"/>
  <c r="H24" i="1"/>
  <c r="I24" i="1"/>
  <c r="C24" i="1"/>
  <c r="B9" i="1"/>
  <c r="C11" i="1" l="1"/>
  <c r="C8" i="1"/>
  <c r="E8" i="1" l="1"/>
  <c r="D8" i="1"/>
  <c r="D12" i="3" l="1"/>
  <c r="C12" i="3"/>
  <c r="F8" i="1"/>
  <c r="G8" i="1"/>
  <c r="H8" i="1"/>
  <c r="I8" i="1"/>
  <c r="C13" i="3" l="1"/>
  <c r="C11" i="3" s="1"/>
  <c r="I10" i="3"/>
  <c r="D9" i="3"/>
  <c r="E9" i="3"/>
  <c r="F9" i="3"/>
  <c r="G9" i="3"/>
  <c r="H9" i="3"/>
  <c r="I9" i="3"/>
  <c r="I8" i="3" s="1"/>
  <c r="D10" i="3"/>
  <c r="E10" i="3"/>
  <c r="F10" i="3"/>
  <c r="G10" i="3"/>
  <c r="H10" i="3"/>
  <c r="C10" i="3"/>
  <c r="C9" i="3"/>
  <c r="F8" i="3" l="1"/>
  <c r="G8" i="3"/>
  <c r="C8" i="3"/>
  <c r="D8" i="3"/>
  <c r="H8" i="3"/>
  <c r="E8" i="3"/>
  <c r="D11" i="1"/>
  <c r="E11" i="1"/>
  <c r="F11" i="1"/>
  <c r="G11" i="1"/>
  <c r="H11" i="1"/>
  <c r="I11" i="1"/>
  <c r="B12" i="1" l="1"/>
  <c r="E12" i="3"/>
  <c r="F12" i="3"/>
  <c r="G12" i="3"/>
  <c r="H12" i="3"/>
  <c r="I12" i="3"/>
  <c r="D13" i="3"/>
  <c r="D11" i="3" s="1"/>
  <c r="E13" i="3"/>
  <c r="F13" i="3"/>
  <c r="G13" i="3"/>
  <c r="H13" i="3"/>
  <c r="I13" i="3"/>
  <c r="D12" i="2"/>
  <c r="E12" i="2"/>
  <c r="F12" i="2"/>
  <c r="G12" i="2"/>
  <c r="H12" i="2"/>
  <c r="I12" i="2"/>
  <c r="D13" i="2"/>
  <c r="E13" i="2"/>
  <c r="F13" i="2"/>
  <c r="G13" i="2"/>
  <c r="H13" i="2"/>
  <c r="I13" i="2"/>
  <c r="C13" i="2"/>
  <c r="C12" i="2"/>
  <c r="D9" i="2"/>
  <c r="E9" i="2"/>
  <c r="F9" i="2"/>
  <c r="G9" i="2"/>
  <c r="H9" i="2"/>
  <c r="I9" i="2"/>
  <c r="D10" i="2"/>
  <c r="E10" i="2"/>
  <c r="F10" i="2"/>
  <c r="G10" i="2"/>
  <c r="H10" i="2"/>
  <c r="I10" i="2"/>
  <c r="C10" i="2"/>
  <c r="C9" i="2"/>
  <c r="G11" i="3" l="1"/>
  <c r="F11" i="3"/>
  <c r="I11" i="3"/>
  <c r="H8" i="2"/>
  <c r="H11" i="3"/>
  <c r="E11" i="3"/>
  <c r="I11" i="2"/>
  <c r="E11" i="2"/>
  <c r="B12" i="2"/>
  <c r="D11" i="2"/>
  <c r="G8" i="2"/>
  <c r="E8" i="2"/>
  <c r="F8" i="2"/>
  <c r="D8" i="2"/>
  <c r="I8" i="2"/>
  <c r="B9" i="2"/>
  <c r="H11" i="2"/>
  <c r="C11" i="2"/>
  <c r="F11" i="2"/>
  <c r="B9" i="3"/>
  <c r="B12" i="3"/>
  <c r="C8" i="2"/>
  <c r="G11" i="2"/>
  <c r="G16" i="2" l="1"/>
  <c r="H16" i="3"/>
  <c r="B15" i="1"/>
  <c r="D15" i="2"/>
  <c r="E16" i="2"/>
  <c r="D16" i="2"/>
  <c r="F16" i="3"/>
  <c r="F16" i="2"/>
  <c r="D16" i="3"/>
  <c r="H16" i="2"/>
  <c r="C16" i="3"/>
  <c r="I16" i="3"/>
  <c r="I16" i="2"/>
  <c r="C16" i="2"/>
  <c r="C14" i="2" s="1"/>
  <c r="E16" i="3"/>
  <c r="G16" i="3"/>
  <c r="H15" i="2"/>
  <c r="H14" i="2" s="1"/>
  <c r="G15" i="2"/>
  <c r="G14" i="2"/>
  <c r="C15" i="3"/>
  <c r="C14" i="3"/>
  <c r="G15" i="3"/>
  <c r="C15" i="2"/>
  <c r="F15" i="3"/>
  <c r="F14" i="3"/>
  <c r="E15" i="2"/>
  <c r="E14" i="2"/>
  <c r="I15" i="2"/>
  <c r="H15" i="3"/>
  <c r="H14" i="3"/>
  <c r="F15" i="2"/>
  <c r="F14" i="2"/>
  <c r="D15" i="3"/>
  <c r="E15" i="3"/>
  <c r="I15" i="3"/>
  <c r="I14" i="3"/>
  <c r="D14" i="1"/>
  <c r="F14" i="1"/>
  <c r="E14" i="1"/>
  <c r="I14" i="1"/>
  <c r="C14" i="1"/>
  <c r="G14" i="1"/>
  <c r="H14" i="1"/>
  <c r="B15" i="2" l="1"/>
  <c r="D14" i="2"/>
  <c r="G14" i="3"/>
  <c r="D14" i="3"/>
  <c r="I14" i="2"/>
  <c r="E14" i="3"/>
  <c r="B15" i="3"/>
  <c r="I18" i="2"/>
  <c r="C19" i="3"/>
  <c r="H19" i="3"/>
  <c r="F19" i="3"/>
  <c r="F19" i="2"/>
  <c r="F17" i="2" s="1"/>
  <c r="B18" i="1"/>
  <c r="C19" i="2"/>
  <c r="E19" i="2"/>
  <c r="G19" i="2"/>
  <c r="E19" i="3"/>
  <c r="I19" i="3"/>
  <c r="D18" i="3"/>
  <c r="D17" i="3" s="1"/>
  <c r="D19" i="3"/>
  <c r="G19" i="3"/>
  <c r="I19" i="2"/>
  <c r="H19" i="2"/>
  <c r="D19" i="2"/>
  <c r="D17" i="2" s="1"/>
  <c r="H18" i="2"/>
  <c r="G18" i="3"/>
  <c r="G18" i="2"/>
  <c r="F18" i="3"/>
  <c r="D18" i="2"/>
  <c r="F18" i="2"/>
  <c r="I18" i="3"/>
  <c r="E18" i="2"/>
  <c r="C18" i="3"/>
  <c r="E18" i="3"/>
  <c r="C18" i="2"/>
  <c r="H18" i="3"/>
  <c r="C17" i="1"/>
  <c r="H17" i="1"/>
  <c r="F17" i="1"/>
  <c r="I17" i="1"/>
  <c r="E17" i="1"/>
  <c r="G17" i="1"/>
  <c r="D17" i="1"/>
  <c r="F17" i="3" l="1"/>
  <c r="H17" i="3"/>
  <c r="I17" i="2"/>
  <c r="H17" i="2"/>
  <c r="E17" i="2"/>
  <c r="G17" i="3"/>
  <c r="C17" i="2"/>
  <c r="I17" i="3"/>
  <c r="G17" i="2"/>
  <c r="B18" i="2"/>
  <c r="E17" i="3"/>
  <c r="C17" i="3"/>
  <c r="B18" i="3"/>
  <c r="G22" i="3"/>
  <c r="G25" i="3" s="1"/>
  <c r="C22" i="3"/>
  <c r="C25" i="3" s="1"/>
  <c r="B21" i="1"/>
  <c r="B24" i="1" s="1"/>
  <c r="G21" i="2"/>
  <c r="G24" i="2" s="1"/>
  <c r="F22" i="3"/>
  <c r="F25" i="3" s="1"/>
  <c r="E22" i="3"/>
  <c r="E25" i="3" s="1"/>
  <c r="I22" i="2"/>
  <c r="I25" i="2" s="1"/>
  <c r="C22" i="2"/>
  <c r="C25" i="2" s="1"/>
  <c r="E22" i="2"/>
  <c r="E25" i="2" s="1"/>
  <c r="H22" i="2"/>
  <c r="H25" i="2" s="1"/>
  <c r="I22" i="3"/>
  <c r="I25" i="3" s="1"/>
  <c r="H22" i="3"/>
  <c r="H25" i="3" s="1"/>
  <c r="G22" i="2"/>
  <c r="G25" i="2" s="1"/>
  <c r="F22" i="2"/>
  <c r="F25" i="2" s="1"/>
  <c r="D22" i="3"/>
  <c r="D22" i="2"/>
  <c r="D25" i="2" s="1"/>
  <c r="E21" i="2"/>
  <c r="C21" i="3"/>
  <c r="C24" i="3" s="1"/>
  <c r="E21" i="3"/>
  <c r="E24" i="3" s="1"/>
  <c r="E23" i="3" s="1"/>
  <c r="F21" i="2"/>
  <c r="F24" i="2" s="1"/>
  <c r="F23" i="2" s="1"/>
  <c r="F20" i="2"/>
  <c r="I21" i="3"/>
  <c r="I20" i="3" s="1"/>
  <c r="D21" i="3"/>
  <c r="D24" i="3" s="1"/>
  <c r="G21" i="3"/>
  <c r="G24" i="3" s="1"/>
  <c r="G20" i="3"/>
  <c r="C21" i="2"/>
  <c r="C24" i="2" s="1"/>
  <c r="H21" i="3"/>
  <c r="H21" i="2"/>
  <c r="H24" i="2" s="1"/>
  <c r="H20" i="2"/>
  <c r="I21" i="2"/>
  <c r="I24" i="2" s="1"/>
  <c r="D21" i="2"/>
  <c r="D20" i="2" s="1"/>
  <c r="F21" i="3"/>
  <c r="F24" i="3" s="1"/>
  <c r="F23" i="3" s="1"/>
  <c r="F20" i="3"/>
  <c r="G23" i="1"/>
  <c r="G20" i="1"/>
  <c r="C23" i="1"/>
  <c r="C20" i="1"/>
  <c r="D23" i="1"/>
  <c r="D20" i="1"/>
  <c r="F23" i="1"/>
  <c r="F20" i="1"/>
  <c r="I20" i="1"/>
  <c r="H20" i="1"/>
  <c r="I23" i="1"/>
  <c r="E23" i="1"/>
  <c r="E20" i="1"/>
  <c r="I23" i="2" l="1"/>
  <c r="E20" i="3"/>
  <c r="H20" i="3"/>
  <c r="E20" i="2"/>
  <c r="H24" i="3"/>
  <c r="H23" i="3" s="1"/>
  <c r="H23" i="1"/>
  <c r="D20" i="3"/>
  <c r="H23" i="2"/>
  <c r="C23" i="3"/>
  <c r="C23" i="2"/>
  <c r="G23" i="2"/>
  <c r="G23" i="3"/>
  <c r="D24" i="2"/>
  <c r="D23" i="2" s="1"/>
  <c r="B21" i="2"/>
  <c r="D25" i="3"/>
  <c r="D23" i="3" s="1"/>
  <c r="I20" i="2"/>
  <c r="C20" i="2"/>
  <c r="B21" i="3"/>
  <c r="I24" i="3"/>
  <c r="I23" i="3" s="1"/>
  <c r="C20" i="3"/>
  <c r="E24" i="2"/>
  <c r="E23" i="2" s="1"/>
  <c r="G20" i="2"/>
  <c r="B24" i="3" l="1"/>
  <c r="B24" i="2"/>
</calcChain>
</file>

<file path=xl/sharedStrings.xml><?xml version="1.0" encoding="utf-8"?>
<sst xmlns="http://schemas.openxmlformats.org/spreadsheetml/2006/main" count="98" uniqueCount="25">
  <si>
    <t>USD</t>
  </si>
  <si>
    <t xml:space="preserve">EUR </t>
  </si>
  <si>
    <t>ČESKÁ NÁRODNÍ BANKA</t>
  </si>
  <si>
    <t>(v mil. CZK )</t>
  </si>
  <si>
    <t>Jistina</t>
  </si>
  <si>
    <t>Úroky</t>
  </si>
  <si>
    <t>Centrální banka</t>
  </si>
  <si>
    <t xml:space="preserve">Obchodní banky </t>
  </si>
  <si>
    <t>Ostatní sektory</t>
  </si>
  <si>
    <t>Úroky*</t>
  </si>
  <si>
    <t>Přímé investice: půjčky</t>
  </si>
  <si>
    <t>Celková dluhová služba</t>
  </si>
  <si>
    <t xml:space="preserve"> 0 až 3 M</t>
  </si>
  <si>
    <t xml:space="preserve"> 3 až 6 M</t>
  </si>
  <si>
    <t>6 až 9 M</t>
  </si>
  <si>
    <t>9 až 12 M</t>
  </si>
  <si>
    <t>12 až 18 M</t>
  </si>
  <si>
    <t>18 až 24 M</t>
  </si>
  <si>
    <t>víc než 2 roky</t>
  </si>
  <si>
    <t>*/ Úroky z dovozních úvěrů jsou zahrnuty ve splátkách jistiny.</t>
  </si>
  <si>
    <t>Pozn.: Součty nemusejí souhlasit z důvodů zaokrouhlení.</t>
  </si>
  <si>
    <t>Odbor makroekonomických statistik</t>
  </si>
  <si>
    <t>Vládní instituce</t>
  </si>
  <si>
    <t>Dluhová služba ČR z dlouhodobé zadluženosti k 30.6.2026 podle sektorů</t>
  </si>
  <si>
    <t>stav k 30.6.2026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</si>
</sst>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Times New Roman"/>
      <family val="1"/>
    </font>
    <font>
      <b/>
      <sz val="13"/>
      <color indexed="9"/>
      <name val="Verdana"/>
      <family val="2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0">
    <xf numFmtId="0" fontId="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0" borderId="9" applyNumberFormat="0" applyFill="0" applyAlignment="0" applyProtection="0"/>
    <xf numFmtId="0" fontId="3" fillId="2" borderId="1">
      <alignment horizontal="left" vertical="center" indent="1"/>
    </xf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21" borderId="10" applyNumberFormat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8" fillId="0" borderId="1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9" fontId="2" fillId="0" borderId="0" applyFont="0" applyFill="0" applyBorder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11" fillId="23" borderId="14" applyNumberFormat="0" applyFont="0" applyAlignment="0" applyProtection="0"/>
    <xf numFmtId="0" fontId="21" fillId="0" borderId="15" applyNumberFormat="0" applyFill="0" applyAlignment="0" applyProtection="0"/>
    <xf numFmtId="0" fontId="22" fillId="24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25" borderId="16" applyNumberFormat="0" applyAlignment="0" applyProtection="0"/>
    <xf numFmtId="0" fontId="25" fillId="26" borderId="16" applyNumberFormat="0" applyAlignment="0" applyProtection="0"/>
    <xf numFmtId="0" fontId="26" fillId="26" borderId="17" applyNumberFormat="0" applyAlignment="0" applyProtection="0"/>
    <xf numFmtId="0" fontId="27" fillId="0" borderId="0" applyNumberForma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92" applyFont="1"/>
    <xf numFmtId="0" fontId="8" fillId="0" borderId="0" xfId="90" applyFont="1" applyAlignment="1">
      <alignment wrapText="1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9" fillId="0" borderId="4" xfId="0" quotePrefix="1" applyNumberFormat="1" applyFont="1" applyBorder="1" applyAlignment="1">
      <alignment horizontal="center"/>
    </xf>
    <xf numFmtId="165" fontId="9" fillId="0" borderId="4" xfId="0" quotePrefix="1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center"/>
    </xf>
    <xf numFmtId="165" fontId="9" fillId="0" borderId="5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center"/>
    </xf>
    <xf numFmtId="165" fontId="9" fillId="0" borderId="7" xfId="0" applyNumberFormat="1" applyFont="1" applyBorder="1" applyAlignment="1">
      <alignment horizontal="right"/>
    </xf>
    <xf numFmtId="165" fontId="9" fillId="0" borderId="8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right"/>
    </xf>
    <xf numFmtId="0" fontId="28" fillId="0" borderId="0" xfId="0" applyFont="1"/>
    <xf numFmtId="0" fontId="9" fillId="0" borderId="0" xfId="92" applyFont="1"/>
    <xf numFmtId="0" fontId="10" fillId="0" borderId="0" xfId="0" applyFont="1"/>
    <xf numFmtId="0" fontId="29" fillId="0" borderId="0" xfId="0" applyFont="1"/>
    <xf numFmtId="0" fontId="30" fillId="0" borderId="0" xfId="0" applyFont="1"/>
    <xf numFmtId="165" fontId="28" fillId="0" borderId="0" xfId="0" applyNumberFormat="1" applyFont="1"/>
    <xf numFmtId="165" fontId="9" fillId="0" borderId="0" xfId="92" applyNumberFormat="1" applyFont="1"/>
    <xf numFmtId="165" fontId="30" fillId="0" borderId="0" xfId="0" applyNumberFormat="1" applyFont="1"/>
    <xf numFmtId="165" fontId="5" fillId="0" borderId="0" xfId="0" applyNumberFormat="1" applyFont="1"/>
  </cellXfs>
  <cellStyles count="120">
    <cellStyle name="20 % – Zvýraznění 1" xfId="1" builtinId="30" customBuiltin="1"/>
    <cellStyle name="20 % – Zvýraznění 2" xfId="7" builtinId="34" customBuiltin="1"/>
    <cellStyle name="20 % – Zvýraznění 3" xfId="13" builtinId="38" customBuiltin="1"/>
    <cellStyle name="20 % – Zvýraznění 4" xfId="19" builtinId="42" customBuiltin="1"/>
    <cellStyle name="20 % – Zvýraznění 5" xfId="25" builtinId="46" customBuiltin="1"/>
    <cellStyle name="20 % – Zvýraznění 6" xfId="31" builtinId="50" customBuiltin="1"/>
    <cellStyle name="20 % – Zvýraznění1 2" xfId="2" xr:uid="{00000000-0005-0000-0000-000001000000}"/>
    <cellStyle name="20 % – Zvýraznění1 3" xfId="3" xr:uid="{00000000-0005-0000-0000-000002000000}"/>
    <cellStyle name="20 % – Zvýraznění1 4" xfId="4" xr:uid="{00000000-0005-0000-0000-000003000000}"/>
    <cellStyle name="20 % – Zvýraznění1 5" xfId="5" xr:uid="{00000000-0005-0000-0000-000004000000}"/>
    <cellStyle name="20 % – Zvýraznění1 6" xfId="6" xr:uid="{00000000-0005-0000-0000-000005000000}"/>
    <cellStyle name="20 % – Zvýraznění2 2" xfId="8" xr:uid="{00000000-0005-0000-0000-000007000000}"/>
    <cellStyle name="20 % – Zvýraznění2 3" xfId="9" xr:uid="{00000000-0005-0000-0000-000008000000}"/>
    <cellStyle name="20 % – Zvýraznění2 4" xfId="10" xr:uid="{00000000-0005-0000-0000-000009000000}"/>
    <cellStyle name="20 % – Zvýraznění2 5" xfId="11" xr:uid="{00000000-0005-0000-0000-00000A000000}"/>
    <cellStyle name="20 % – Zvýraznění2 6" xfId="12" xr:uid="{00000000-0005-0000-0000-00000B000000}"/>
    <cellStyle name="20 % – Zvýraznění3 2" xfId="14" xr:uid="{00000000-0005-0000-0000-00000D000000}"/>
    <cellStyle name="20 % – Zvýraznění3 3" xfId="15" xr:uid="{00000000-0005-0000-0000-00000E000000}"/>
    <cellStyle name="20 % – Zvýraznění3 4" xfId="16" xr:uid="{00000000-0005-0000-0000-00000F000000}"/>
    <cellStyle name="20 % – Zvýraznění3 5" xfId="17" xr:uid="{00000000-0005-0000-0000-000010000000}"/>
    <cellStyle name="20 % – Zvýraznění3 6" xfId="18" xr:uid="{00000000-0005-0000-0000-000011000000}"/>
    <cellStyle name="20 % – Zvýraznění4 2" xfId="20" xr:uid="{00000000-0005-0000-0000-000013000000}"/>
    <cellStyle name="20 % – Zvýraznění4 3" xfId="21" xr:uid="{00000000-0005-0000-0000-000014000000}"/>
    <cellStyle name="20 % – Zvýraznění4 4" xfId="22" xr:uid="{00000000-0005-0000-0000-000015000000}"/>
    <cellStyle name="20 % – Zvýraznění4 5" xfId="23" xr:uid="{00000000-0005-0000-0000-000016000000}"/>
    <cellStyle name="20 % – Zvýraznění4 6" xfId="24" xr:uid="{00000000-0005-0000-0000-000017000000}"/>
    <cellStyle name="20 % – Zvýraznění5 2" xfId="26" xr:uid="{00000000-0005-0000-0000-000019000000}"/>
    <cellStyle name="20 % – Zvýraznění5 3" xfId="27" xr:uid="{00000000-0005-0000-0000-00001A000000}"/>
    <cellStyle name="20 % – Zvýraznění5 4" xfId="28" xr:uid="{00000000-0005-0000-0000-00001B000000}"/>
    <cellStyle name="20 % – Zvýraznění5 5" xfId="29" xr:uid="{00000000-0005-0000-0000-00001C000000}"/>
    <cellStyle name="20 % – Zvýraznění5 6" xfId="30" xr:uid="{00000000-0005-0000-0000-00001D000000}"/>
    <cellStyle name="20 % – Zvýraznění6 2" xfId="32" xr:uid="{00000000-0005-0000-0000-00001F000000}"/>
    <cellStyle name="20 % – Zvýraznění6 3" xfId="33" xr:uid="{00000000-0005-0000-0000-000020000000}"/>
    <cellStyle name="20 % – Zvýraznění6 4" xfId="34" xr:uid="{00000000-0005-0000-0000-000021000000}"/>
    <cellStyle name="20 % – Zvýraznění6 5" xfId="35" xr:uid="{00000000-0005-0000-0000-000022000000}"/>
    <cellStyle name="20 % – Zvýraznění6 6" xfId="36" xr:uid="{00000000-0005-0000-0000-000023000000}"/>
    <cellStyle name="40 % – Zvýraznění 1" xfId="37" builtinId="31" customBuiltin="1"/>
    <cellStyle name="40 % – Zvýraznění 2" xfId="43" builtinId="35" customBuiltin="1"/>
    <cellStyle name="40 % – Zvýraznění 3" xfId="49" builtinId="39" customBuiltin="1"/>
    <cellStyle name="40 % – Zvýraznění 4" xfId="55" builtinId="43" customBuiltin="1"/>
    <cellStyle name="40 % – Zvýraznění 5" xfId="61" builtinId="47" customBuiltin="1"/>
    <cellStyle name="40 % – Zvýraznění 6" xfId="67" builtinId="51" customBuiltin="1"/>
    <cellStyle name="40 % – Zvýraznění1 2" xfId="38" xr:uid="{00000000-0005-0000-0000-000025000000}"/>
    <cellStyle name="40 % – Zvýraznění1 3" xfId="39" xr:uid="{00000000-0005-0000-0000-000026000000}"/>
    <cellStyle name="40 % – Zvýraznění1 4" xfId="40" xr:uid="{00000000-0005-0000-0000-000027000000}"/>
    <cellStyle name="40 % – Zvýraznění1 5" xfId="41" xr:uid="{00000000-0005-0000-0000-000028000000}"/>
    <cellStyle name="40 % – Zvýraznění1 6" xfId="42" xr:uid="{00000000-0005-0000-0000-000029000000}"/>
    <cellStyle name="40 % – Zvýraznění2 2" xfId="44" xr:uid="{00000000-0005-0000-0000-00002B000000}"/>
    <cellStyle name="40 % – Zvýraznění2 3" xfId="45" xr:uid="{00000000-0005-0000-0000-00002C000000}"/>
    <cellStyle name="40 % – Zvýraznění2 4" xfId="46" xr:uid="{00000000-0005-0000-0000-00002D000000}"/>
    <cellStyle name="40 % – Zvýraznění2 5" xfId="47" xr:uid="{00000000-0005-0000-0000-00002E000000}"/>
    <cellStyle name="40 % – Zvýraznění2 6" xfId="48" xr:uid="{00000000-0005-0000-0000-00002F000000}"/>
    <cellStyle name="40 % – Zvýraznění3 2" xfId="50" xr:uid="{00000000-0005-0000-0000-000031000000}"/>
    <cellStyle name="40 % – Zvýraznění3 3" xfId="51" xr:uid="{00000000-0005-0000-0000-000032000000}"/>
    <cellStyle name="40 % – Zvýraznění3 4" xfId="52" xr:uid="{00000000-0005-0000-0000-000033000000}"/>
    <cellStyle name="40 % – Zvýraznění3 5" xfId="53" xr:uid="{00000000-0005-0000-0000-000034000000}"/>
    <cellStyle name="40 % – Zvýraznění3 6" xfId="54" xr:uid="{00000000-0005-0000-0000-000035000000}"/>
    <cellStyle name="40 % – Zvýraznění4 2" xfId="56" xr:uid="{00000000-0005-0000-0000-000037000000}"/>
    <cellStyle name="40 % – Zvýraznění4 3" xfId="57" xr:uid="{00000000-0005-0000-0000-000038000000}"/>
    <cellStyle name="40 % – Zvýraznění4 4" xfId="58" xr:uid="{00000000-0005-0000-0000-000039000000}"/>
    <cellStyle name="40 % – Zvýraznění4 5" xfId="59" xr:uid="{00000000-0005-0000-0000-00003A000000}"/>
    <cellStyle name="40 % – Zvýraznění4 6" xfId="60" xr:uid="{00000000-0005-0000-0000-00003B000000}"/>
    <cellStyle name="40 % – Zvýraznění5 2" xfId="62" xr:uid="{00000000-0005-0000-0000-00003D000000}"/>
    <cellStyle name="40 % – Zvýraznění5 3" xfId="63" xr:uid="{00000000-0005-0000-0000-00003E000000}"/>
    <cellStyle name="40 % – Zvýraznění5 4" xfId="64" xr:uid="{00000000-0005-0000-0000-00003F000000}"/>
    <cellStyle name="40 % – Zvýraznění5 5" xfId="65" xr:uid="{00000000-0005-0000-0000-000040000000}"/>
    <cellStyle name="40 % – Zvýraznění5 6" xfId="66" xr:uid="{00000000-0005-0000-0000-000041000000}"/>
    <cellStyle name="40 % – Zvýraznění6 2" xfId="68" xr:uid="{00000000-0005-0000-0000-000043000000}"/>
    <cellStyle name="40 % – Zvýraznění6 3" xfId="69" xr:uid="{00000000-0005-0000-0000-000044000000}"/>
    <cellStyle name="40 % – Zvýraznění6 4" xfId="70" xr:uid="{00000000-0005-0000-0000-000045000000}"/>
    <cellStyle name="40 % – Zvýraznění6 5" xfId="71" xr:uid="{00000000-0005-0000-0000-000046000000}"/>
    <cellStyle name="40 % – Zvýraznění6 6" xfId="72" xr:uid="{00000000-0005-0000-0000-000047000000}"/>
    <cellStyle name="60 % – Zvýraznění 1" xfId="73" builtinId="32" customBuiltin="1"/>
    <cellStyle name="60 % – Zvýraznění 2" xfId="74" builtinId="36" customBuiltin="1"/>
    <cellStyle name="60 % – Zvýraznění 3" xfId="75" builtinId="40" customBuiltin="1"/>
    <cellStyle name="60 % – Zvýraznění 4" xfId="76" builtinId="44" customBuiltin="1"/>
    <cellStyle name="60 % – Zvýraznění 5" xfId="77" builtinId="48" customBuiltin="1"/>
    <cellStyle name="60 % – Zvýraznění 6" xfId="78" builtinId="52" customBuiltin="1"/>
    <cellStyle name="Celkem" xfId="79" builtinId="25" customBuiltin="1"/>
    <cellStyle name="clsReportHeader" xfId="80" xr:uid="{00000000-0005-0000-0000-00004F000000}"/>
    <cellStyle name="Čárka 2" xfId="81" xr:uid="{00000000-0005-0000-0000-000050000000}"/>
    <cellStyle name="Čárka 3" xfId="82" xr:uid="{00000000-0005-0000-0000-000051000000}"/>
    <cellStyle name="Kontrolní buňka" xfId="83" builtinId="23" customBuiltin="1"/>
    <cellStyle name="Nadpis 1" xfId="84" builtinId="16" customBuiltin="1"/>
    <cellStyle name="Nadpis 2" xfId="85" builtinId="17" customBuiltin="1"/>
    <cellStyle name="Nadpis 3" xfId="86" builtinId="18" customBuiltin="1"/>
    <cellStyle name="Nadpis 4" xfId="87" builtinId="19" customBuiltin="1"/>
    <cellStyle name="Název" xfId="88" builtinId="15" customBuiltin="1"/>
    <cellStyle name="Neutrální" xfId="89" builtinId="28" customBuiltin="1"/>
    <cellStyle name="Normal 2" xfId="90" xr:uid="{00000000-0005-0000-0000-000059000000}"/>
    <cellStyle name="Normal 2 2" xfId="91" xr:uid="{00000000-0005-0000-0000-00005A000000}"/>
    <cellStyle name="Normální" xfId="0" builtinId="0"/>
    <cellStyle name="Normální 2" xfId="92" xr:uid="{00000000-0005-0000-0000-00005C000000}"/>
    <cellStyle name="Normální 2 2" xfId="93" xr:uid="{00000000-0005-0000-0000-00005D000000}"/>
    <cellStyle name="Normální 3" xfId="94" xr:uid="{00000000-0005-0000-0000-00005E000000}"/>
    <cellStyle name="Normální 4" xfId="95" xr:uid="{00000000-0005-0000-0000-00005F000000}"/>
    <cellStyle name="Normální 5" xfId="96" xr:uid="{00000000-0005-0000-0000-000060000000}"/>
    <cellStyle name="Normální 6" xfId="97" xr:uid="{00000000-0005-0000-0000-000061000000}"/>
    <cellStyle name="Normální 7" xfId="98" xr:uid="{00000000-0005-0000-0000-000062000000}"/>
    <cellStyle name="Normální 8" xfId="99" xr:uid="{00000000-0005-0000-0000-000063000000}"/>
    <cellStyle name="Percent 2" xfId="100" xr:uid="{00000000-0005-0000-0000-000064000000}"/>
    <cellStyle name="Poznámka 2" xfId="101" xr:uid="{00000000-0005-0000-0000-000065000000}"/>
    <cellStyle name="Poznámka 3" xfId="102" xr:uid="{00000000-0005-0000-0000-000066000000}"/>
    <cellStyle name="Poznámka 4" xfId="103" xr:uid="{00000000-0005-0000-0000-000067000000}"/>
    <cellStyle name="Poznámka 5" xfId="104" xr:uid="{00000000-0005-0000-0000-000068000000}"/>
    <cellStyle name="Poznámka 6" xfId="105" xr:uid="{00000000-0005-0000-0000-000069000000}"/>
    <cellStyle name="Poznámka 7" xfId="106" xr:uid="{00000000-0005-0000-0000-00006A000000}"/>
    <cellStyle name="Propojená buňka" xfId="107" builtinId="24" customBuiltin="1"/>
    <cellStyle name="Správně" xfId="108" builtinId="26" customBuiltin="1"/>
    <cellStyle name="Text upozornění" xfId="109" builtinId="11" customBuiltin="1"/>
    <cellStyle name="Vstup" xfId="110" builtinId="20" customBuiltin="1"/>
    <cellStyle name="Výpočet" xfId="111" builtinId="22" customBuiltin="1"/>
    <cellStyle name="Výstup" xfId="112" builtinId="21" customBuiltin="1"/>
    <cellStyle name="Vysvětlující text" xfId="113" builtinId="53" customBuiltin="1"/>
    <cellStyle name="Zvýraznění 1" xfId="114" builtinId="29" customBuiltin="1"/>
    <cellStyle name="Zvýraznění 2" xfId="115" builtinId="33" customBuiltin="1"/>
    <cellStyle name="Zvýraznění 3" xfId="116" builtinId="37" customBuiltin="1"/>
    <cellStyle name="Zvýraznění 4" xfId="117" builtinId="41" customBuiltin="1"/>
    <cellStyle name="Zvýraznění 5" xfId="118" builtinId="45" customBuiltin="1"/>
    <cellStyle name="Zvýraznění 6" xfId="11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/>
  </sheetViews>
  <sheetFormatPr defaultColWidth="9.140625" defaultRowHeight="14.25" x14ac:dyDescent="0.2"/>
  <cols>
    <col min="1" max="1" width="50.7109375" style="17" customWidth="1"/>
    <col min="2" max="2" width="22.28515625" style="17" customWidth="1"/>
    <col min="3" max="9" width="18.140625" style="17" customWidth="1"/>
    <col min="10" max="10" width="10.140625" style="17" bestFit="1" customWidth="1"/>
    <col min="11" max="16384" width="9.140625" style="17"/>
  </cols>
  <sheetData>
    <row r="1" spans="1:10" s="20" customFormat="1" ht="15.75" x14ac:dyDescent="0.25">
      <c r="A1" s="19" t="s">
        <v>2</v>
      </c>
      <c r="B1" s="19"/>
      <c r="C1" s="19"/>
      <c r="D1" s="19"/>
      <c r="E1" s="19"/>
      <c r="F1" s="19"/>
      <c r="G1" s="19"/>
      <c r="H1" s="19"/>
      <c r="I1" s="19"/>
    </row>
    <row r="2" spans="1:10" s="20" customFormat="1" ht="15.75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</row>
    <row r="3" spans="1:10" s="20" customFormat="1" ht="15" customHeight="1" x14ac:dyDescent="0.25">
      <c r="A3" s="19" t="s">
        <v>23</v>
      </c>
      <c r="B3" s="19"/>
      <c r="C3" s="19"/>
      <c r="D3" s="19"/>
      <c r="E3" s="19"/>
      <c r="F3" s="19"/>
      <c r="G3" s="19"/>
      <c r="H3" s="19"/>
      <c r="I3" s="19"/>
    </row>
    <row r="4" spans="1:10" s="20" customFormat="1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</row>
    <row r="6" spans="1:10" ht="15.75" thickBot="1" x14ac:dyDescent="0.3">
      <c r="A6" s="3"/>
      <c r="B6" s="3"/>
      <c r="C6" s="3"/>
      <c r="D6" s="3"/>
      <c r="E6" s="4"/>
      <c r="F6" s="4"/>
      <c r="G6" s="4"/>
      <c r="H6" s="4"/>
      <c r="I6" s="4"/>
    </row>
    <row r="7" spans="1:10" ht="15.75" thickTop="1" thickBot="1" x14ac:dyDescent="0.25">
      <c r="A7" s="5" t="s">
        <v>3</v>
      </c>
      <c r="B7" s="5" t="s">
        <v>24</v>
      </c>
      <c r="C7" s="5" t="s">
        <v>12</v>
      </c>
      <c r="D7" s="5" t="s">
        <v>13</v>
      </c>
      <c r="E7" s="5" t="s">
        <v>14</v>
      </c>
      <c r="F7" s="6" t="s">
        <v>15</v>
      </c>
      <c r="G7" s="5" t="s">
        <v>16</v>
      </c>
      <c r="H7" s="5" t="s">
        <v>17</v>
      </c>
      <c r="I7" s="5" t="s">
        <v>18</v>
      </c>
    </row>
    <row r="8" spans="1:10" ht="15" thickTop="1" x14ac:dyDescent="0.2">
      <c r="A8" s="7" t="s">
        <v>22</v>
      </c>
      <c r="B8" s="7"/>
      <c r="C8" s="8">
        <f>+C9+C10</f>
        <v>1442.6869999999999</v>
      </c>
      <c r="D8" s="8">
        <f>+D9+D10</f>
        <v>4242.0842000000002</v>
      </c>
      <c r="E8" s="8">
        <f>+E9+E10</f>
        <v>29661.391439918119</v>
      </c>
      <c r="F8" s="8">
        <f t="shared" ref="F8:I8" si="0">+F9+F10</f>
        <v>1188.73992</v>
      </c>
      <c r="G8" s="8">
        <f t="shared" si="0"/>
        <v>118107.152678</v>
      </c>
      <c r="H8" s="8">
        <f t="shared" si="0"/>
        <v>1406.6799600000002</v>
      </c>
      <c r="I8" s="8">
        <f t="shared" si="0"/>
        <v>765886.46399168449</v>
      </c>
    </row>
    <row r="9" spans="1:10" x14ac:dyDescent="0.2">
      <c r="A9" s="9" t="s">
        <v>4</v>
      </c>
      <c r="B9" s="9">
        <f>SUM(C9:I9)</f>
        <v>854268.49173990206</v>
      </c>
      <c r="C9" s="10">
        <v>1027.242</v>
      </c>
      <c r="D9" s="10">
        <v>908.99304000000006</v>
      </c>
      <c r="E9" s="10">
        <v>29495.281950390996</v>
      </c>
      <c r="F9" s="11">
        <v>865.01191999999992</v>
      </c>
      <c r="G9" s="10">
        <v>114920.869278</v>
      </c>
      <c r="H9" s="10">
        <v>994.69692000000009</v>
      </c>
      <c r="I9" s="10">
        <v>706056.39663151104</v>
      </c>
    </row>
    <row r="10" spans="1:10" ht="15" thickBot="1" x14ac:dyDescent="0.25">
      <c r="A10" s="12" t="s">
        <v>5</v>
      </c>
      <c r="B10" s="12"/>
      <c r="C10" s="13">
        <v>415.44499999999999</v>
      </c>
      <c r="D10" s="13">
        <v>3333.0911599999999</v>
      </c>
      <c r="E10" s="13">
        <v>166.10948952712329</v>
      </c>
      <c r="F10" s="14">
        <v>323.72800000000001</v>
      </c>
      <c r="G10" s="13">
        <v>3186.2833999999998</v>
      </c>
      <c r="H10" s="13">
        <v>411.98304000000002</v>
      </c>
      <c r="I10" s="13">
        <v>59830.067360173423</v>
      </c>
      <c r="J10" s="22"/>
    </row>
    <row r="11" spans="1:10" ht="15" thickTop="1" x14ac:dyDescent="0.2">
      <c r="A11" s="9" t="s">
        <v>6</v>
      </c>
      <c r="B11" s="9"/>
      <c r="C11" s="8">
        <f>SUM(C12:C13)</f>
        <v>603.70651999999995</v>
      </c>
      <c r="D11" s="8">
        <f t="shared" ref="D11:I11" si="1">SUM(D12:D13)</f>
        <v>565.87881000000004</v>
      </c>
      <c r="E11" s="8">
        <f t="shared" si="1"/>
        <v>564.14101100000005</v>
      </c>
      <c r="F11" s="8">
        <f t="shared" si="1"/>
        <v>576.34219199999995</v>
      </c>
      <c r="G11" s="8">
        <f t="shared" si="1"/>
        <v>1169.5853299999999</v>
      </c>
      <c r="H11" s="8">
        <f t="shared" si="1"/>
        <v>1140.483203</v>
      </c>
      <c r="I11" s="8">
        <f t="shared" si="1"/>
        <v>87471.937065999999</v>
      </c>
    </row>
    <row r="12" spans="1:10" x14ac:dyDescent="0.2">
      <c r="A12" s="9" t="s">
        <v>4</v>
      </c>
      <c r="B12" s="9">
        <f>SUM(C12:I12)</f>
        <v>82851.8</v>
      </c>
      <c r="C12" s="10">
        <v>0</v>
      </c>
      <c r="D12" s="10">
        <v>0</v>
      </c>
      <c r="E12" s="10">
        <v>0</v>
      </c>
      <c r="F12" s="11">
        <v>0</v>
      </c>
      <c r="G12" s="10">
        <v>0</v>
      </c>
      <c r="H12" s="10">
        <v>0</v>
      </c>
      <c r="I12" s="10">
        <v>82851.8</v>
      </c>
    </row>
    <row r="13" spans="1:10" ht="15" thickBot="1" x14ac:dyDescent="0.25">
      <c r="A13" s="12" t="s">
        <v>5</v>
      </c>
      <c r="B13" s="12"/>
      <c r="C13" s="13">
        <v>603.70651999999995</v>
      </c>
      <c r="D13" s="13">
        <v>565.87881000000004</v>
      </c>
      <c r="E13" s="13">
        <v>564.14101100000005</v>
      </c>
      <c r="F13" s="14">
        <v>576.34219199999995</v>
      </c>
      <c r="G13" s="13">
        <v>1169.5853299999999</v>
      </c>
      <c r="H13" s="13">
        <v>1140.483203</v>
      </c>
      <c r="I13" s="13">
        <v>4620.1370660000002</v>
      </c>
    </row>
    <row r="14" spans="1:10" ht="15" thickTop="1" x14ac:dyDescent="0.2">
      <c r="A14" s="9" t="s">
        <v>7</v>
      </c>
      <c r="B14" s="9"/>
      <c r="C14" s="8">
        <f>SUM(C15:C16)</f>
        <v>5949.0818261464319</v>
      </c>
      <c r="D14" s="8">
        <f t="shared" ref="D14:I14" si="2">SUM(D15:D16)</f>
        <v>6823.9728613750494</v>
      </c>
      <c r="E14" s="8">
        <f t="shared" si="2"/>
        <v>13036.668852585906</v>
      </c>
      <c r="F14" s="8">
        <f t="shared" si="2"/>
        <v>8198.4722344960883</v>
      </c>
      <c r="G14" s="8">
        <f t="shared" si="2"/>
        <v>37348.986473640893</v>
      </c>
      <c r="H14" s="8">
        <f>SUM(H15:H16)</f>
        <v>28048.349731884722</v>
      </c>
      <c r="I14" s="8">
        <f t="shared" si="2"/>
        <v>580965.03829094407</v>
      </c>
    </row>
    <row r="15" spans="1:10" x14ac:dyDescent="0.2">
      <c r="A15" s="9" t="s">
        <v>4</v>
      </c>
      <c r="B15" s="9">
        <f>SUM(C15:I15)</f>
        <v>646523.52258539991</v>
      </c>
      <c r="C15" s="10">
        <v>2374.8042276735741</v>
      </c>
      <c r="D15" s="10">
        <v>4828.0047331808992</v>
      </c>
      <c r="E15" s="10">
        <v>10835.051821102677</v>
      </c>
      <c r="F15" s="10">
        <v>6083.7798304123162</v>
      </c>
      <c r="G15" s="10">
        <v>33548.259804400011</v>
      </c>
      <c r="H15" s="10">
        <v>24594.191879291102</v>
      </c>
      <c r="I15" s="10">
        <v>564259.43028933939</v>
      </c>
    </row>
    <row r="16" spans="1:10" ht="15" thickBot="1" x14ac:dyDescent="0.25">
      <c r="A16" s="12" t="s">
        <v>5</v>
      </c>
      <c r="B16" s="12"/>
      <c r="C16" s="13">
        <v>3574.2775984728582</v>
      </c>
      <c r="D16" s="13">
        <v>1995.9681281941503</v>
      </c>
      <c r="E16" s="13">
        <v>2201.6170314832289</v>
      </c>
      <c r="F16" s="13">
        <v>2114.6924040837721</v>
      </c>
      <c r="G16" s="13">
        <v>3800.7266692408834</v>
      </c>
      <c r="H16" s="13">
        <v>3454.1578525936184</v>
      </c>
      <c r="I16" s="13">
        <v>16705.608001604731</v>
      </c>
    </row>
    <row r="17" spans="1:10" ht="15" thickTop="1" x14ac:dyDescent="0.2">
      <c r="A17" s="15" t="s">
        <v>8</v>
      </c>
      <c r="B17" s="15"/>
      <c r="C17" s="16">
        <f>+C18+C19</f>
        <v>28506.361477753329</v>
      </c>
      <c r="D17" s="16">
        <f t="shared" ref="D17:I17" si="3">+D18+D19</f>
        <v>27802.537324163313</v>
      </c>
      <c r="E17" s="16">
        <f t="shared" si="3"/>
        <v>22402.823388506222</v>
      </c>
      <c r="F17" s="16">
        <f t="shared" si="3"/>
        <v>5354.990141798</v>
      </c>
      <c r="G17" s="16">
        <f t="shared" si="3"/>
        <v>50944.111608706349</v>
      </c>
      <c r="H17" s="16">
        <f t="shared" si="3"/>
        <v>27644.91873170765</v>
      </c>
      <c r="I17" s="16">
        <f t="shared" si="3"/>
        <v>599126.22460011544</v>
      </c>
    </row>
    <row r="18" spans="1:10" x14ac:dyDescent="0.2">
      <c r="A18" s="9" t="s">
        <v>4</v>
      </c>
      <c r="B18" s="9">
        <f>SUM(C18:I18)</f>
        <v>660302.99029636953</v>
      </c>
      <c r="C18" s="10">
        <v>27185.235024328671</v>
      </c>
      <c r="D18" s="10">
        <v>26622.915618135918</v>
      </c>
      <c r="E18" s="10">
        <v>21048.33258220485</v>
      </c>
      <c r="F18" s="10">
        <v>4402.0125913870406</v>
      </c>
      <c r="G18" s="10">
        <v>48053.169547610458</v>
      </c>
      <c r="H18" s="10">
        <v>24940.601693077511</v>
      </c>
      <c r="I18" s="10">
        <v>508050.72323962505</v>
      </c>
    </row>
    <row r="19" spans="1:10" ht="15" thickBot="1" x14ac:dyDescent="0.25">
      <c r="A19" s="12" t="s">
        <v>9</v>
      </c>
      <c r="B19" s="12"/>
      <c r="C19" s="13">
        <v>1321.1264534246575</v>
      </c>
      <c r="D19" s="13">
        <v>1179.6217060273975</v>
      </c>
      <c r="E19" s="13">
        <v>1354.49080630137</v>
      </c>
      <c r="F19" s="13">
        <v>952.97755041095888</v>
      </c>
      <c r="G19" s="13">
        <v>2890.9420610958909</v>
      </c>
      <c r="H19" s="13">
        <v>2704.3170386301399</v>
      </c>
      <c r="I19" s="13">
        <v>91075.501360490423</v>
      </c>
    </row>
    <row r="20" spans="1:10" ht="15" thickTop="1" x14ac:dyDescent="0.2">
      <c r="A20" s="15" t="s">
        <v>10</v>
      </c>
      <c r="B20" s="15"/>
      <c r="C20" s="16">
        <f>+C21+C22</f>
        <v>156579.69236413913</v>
      </c>
      <c r="D20" s="16">
        <f t="shared" ref="D20:I20" si="4">+D21+D22</f>
        <v>84290.762035810112</v>
      </c>
      <c r="E20" s="16">
        <f t="shared" si="4"/>
        <v>48231.435245775101</v>
      </c>
      <c r="F20" s="16">
        <f t="shared" si="4"/>
        <v>127451.16307179109</v>
      </c>
      <c r="G20" s="16">
        <f t="shared" si="4"/>
        <v>61136.22304412935</v>
      </c>
      <c r="H20" s="16">
        <f t="shared" si="4"/>
        <v>91164.257132916959</v>
      </c>
      <c r="I20" s="16">
        <f t="shared" si="4"/>
        <v>266888.11525943811</v>
      </c>
    </row>
    <row r="21" spans="1:10" x14ac:dyDescent="0.2">
      <c r="A21" s="9" t="s">
        <v>4</v>
      </c>
      <c r="B21" s="9">
        <f>SUM(C21:I21)</f>
        <v>754432.99999999977</v>
      </c>
      <c r="C21" s="10">
        <v>150472.44549613915</v>
      </c>
      <c r="D21" s="10">
        <v>73877.033725810106</v>
      </c>
      <c r="E21" s="10">
        <v>41927.944535775103</v>
      </c>
      <c r="F21" s="11">
        <v>117466.58929179108</v>
      </c>
      <c r="G21" s="10">
        <v>53986.748924129352</v>
      </c>
      <c r="H21" s="10">
        <v>80284.982126916962</v>
      </c>
      <c r="I21" s="10">
        <v>236417.25589943811</v>
      </c>
    </row>
    <row r="22" spans="1:10" ht="15" thickBot="1" x14ac:dyDescent="0.25">
      <c r="A22" s="12" t="s">
        <v>5</v>
      </c>
      <c r="B22" s="12"/>
      <c r="C22" s="13">
        <v>6107.2468680000002</v>
      </c>
      <c r="D22" s="13">
        <v>10413.72831</v>
      </c>
      <c r="E22" s="13">
        <v>6303.4907099999991</v>
      </c>
      <c r="F22" s="14">
        <v>9984.5737800000006</v>
      </c>
      <c r="G22" s="13">
        <v>7149.4741199999999</v>
      </c>
      <c r="H22" s="13">
        <v>10879.275006000002</v>
      </c>
      <c r="I22" s="13">
        <v>30470.859360000002</v>
      </c>
      <c r="J22" s="22"/>
    </row>
    <row r="23" spans="1:10" ht="15" thickTop="1" x14ac:dyDescent="0.2">
      <c r="A23" s="9" t="s">
        <v>11</v>
      </c>
      <c r="B23" s="15"/>
      <c r="C23" s="10">
        <f>+C24+C25</f>
        <v>193081.52918803893</v>
      </c>
      <c r="D23" s="10">
        <f t="shared" ref="D23:I23" si="5">+D24+D25</f>
        <v>123725.23523134847</v>
      </c>
      <c r="E23" s="10">
        <f t="shared" si="5"/>
        <v>113896.45993778534</v>
      </c>
      <c r="F23" s="10">
        <f t="shared" si="5"/>
        <v>142769.70756008517</v>
      </c>
      <c r="G23" s="10">
        <f t="shared" si="5"/>
        <v>268706.05913447659</v>
      </c>
      <c r="H23" s="10">
        <f t="shared" si="5"/>
        <v>149404.68875950933</v>
      </c>
      <c r="I23" s="10">
        <f t="shared" si="5"/>
        <v>2300337.7792081819</v>
      </c>
    </row>
    <row r="24" spans="1:10" x14ac:dyDescent="0.2">
      <c r="A24" s="9" t="s">
        <v>4</v>
      </c>
      <c r="B24" s="9">
        <f>+B9+B12+B15+B18+B21</f>
        <v>2998379.8046216713</v>
      </c>
      <c r="C24" s="10">
        <f>+C9+C12+C15+C18+C21</f>
        <v>181059.7267481414</v>
      </c>
      <c r="D24" s="10">
        <f t="shared" ref="D24:I24" si="6">+D9+D12+D15+D18+D21</f>
        <v>106236.94711712693</v>
      </c>
      <c r="E24" s="10">
        <f t="shared" si="6"/>
        <v>103306.61088947362</v>
      </c>
      <c r="F24" s="10">
        <f t="shared" si="6"/>
        <v>128817.39363359044</v>
      </c>
      <c r="G24" s="10">
        <f t="shared" si="6"/>
        <v>250509.0475541398</v>
      </c>
      <c r="H24" s="10">
        <f t="shared" si="6"/>
        <v>130814.47261928557</v>
      </c>
      <c r="I24" s="10">
        <f t="shared" si="6"/>
        <v>2097635.6060599135</v>
      </c>
    </row>
    <row r="25" spans="1:10" ht="15" thickBot="1" x14ac:dyDescent="0.25">
      <c r="A25" s="12" t="s">
        <v>5</v>
      </c>
      <c r="B25" s="12"/>
      <c r="C25" s="13">
        <f>+C22+C19+C16+C13+C10</f>
        <v>12021.802439897516</v>
      </c>
      <c r="D25" s="13">
        <f t="shared" ref="D25:I25" si="7">+D22+D19+D16+D13+D10</f>
        <v>17488.288114221548</v>
      </c>
      <c r="E25" s="13">
        <f t="shared" si="7"/>
        <v>10589.84904831172</v>
      </c>
      <c r="F25" s="13">
        <f t="shared" si="7"/>
        <v>13952.313926494731</v>
      </c>
      <c r="G25" s="13">
        <f t="shared" si="7"/>
        <v>18197.011580336773</v>
      </c>
      <c r="H25" s="13">
        <f t="shared" si="7"/>
        <v>18590.216140223758</v>
      </c>
      <c r="I25" s="13">
        <f t="shared" si="7"/>
        <v>202702.17314826857</v>
      </c>
      <c r="J25" s="22"/>
    </row>
    <row r="26" spans="1:10" ht="15" thickTop="1" x14ac:dyDescent="0.2">
      <c r="A26" s="1" t="s">
        <v>19</v>
      </c>
      <c r="B26" s="1"/>
      <c r="C26" s="1"/>
      <c r="D26" s="1"/>
      <c r="E26" s="1"/>
      <c r="F26" s="1"/>
      <c r="G26" s="1"/>
      <c r="H26" s="1"/>
      <c r="I26" s="22"/>
    </row>
    <row r="27" spans="1:10" x14ac:dyDescent="0.2">
      <c r="A27" s="1" t="s">
        <v>20</v>
      </c>
      <c r="B27" s="1"/>
      <c r="C27" s="25"/>
      <c r="D27" s="1"/>
      <c r="E27" s="1"/>
      <c r="F27" s="1"/>
      <c r="G27" s="1"/>
      <c r="H27" s="1"/>
      <c r="I27" s="23"/>
    </row>
    <row r="28" spans="1:10" x14ac:dyDescent="0.2">
      <c r="E28" s="22"/>
      <c r="I28" s="22"/>
    </row>
    <row r="29" spans="1:10" x14ac:dyDescent="0.2">
      <c r="I29" s="22"/>
    </row>
    <row r="30" spans="1:10" x14ac:dyDescent="0.2">
      <c r="I30" s="22"/>
    </row>
  </sheetData>
  <pageMargins left="0.7" right="0.7" top="0.78740157499999996" bottom="0.78740157499999996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/>
  </sheetViews>
  <sheetFormatPr defaultColWidth="9.140625" defaultRowHeight="14.25" x14ac:dyDescent="0.2"/>
  <cols>
    <col min="1" max="1" width="50.7109375" style="17" customWidth="1"/>
    <col min="2" max="2" width="22.28515625" style="17" customWidth="1"/>
    <col min="3" max="9" width="18.140625" style="17" customWidth="1"/>
    <col min="10" max="16384" width="9.140625" style="17"/>
  </cols>
  <sheetData>
    <row r="1" spans="1:9" s="20" customFormat="1" ht="15.75" x14ac:dyDescent="0.25">
      <c r="A1" s="19" t="s">
        <v>2</v>
      </c>
      <c r="B1" s="19"/>
      <c r="C1" s="19"/>
      <c r="D1" s="19"/>
      <c r="E1" s="19"/>
      <c r="F1" s="19"/>
      <c r="G1" s="19"/>
      <c r="H1" s="19"/>
      <c r="I1" s="19"/>
    </row>
    <row r="2" spans="1:9" s="20" customFormat="1" ht="15.75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</row>
    <row r="3" spans="1:9" s="20" customFormat="1" ht="15" customHeight="1" x14ac:dyDescent="0.25">
      <c r="A3" s="19" t="s">
        <v>23</v>
      </c>
      <c r="B3" s="19"/>
      <c r="C3" s="19"/>
      <c r="D3" s="19"/>
      <c r="E3" s="19"/>
      <c r="F3" s="19"/>
      <c r="G3" s="19"/>
      <c r="H3" s="19"/>
      <c r="I3" s="19"/>
    </row>
    <row r="4" spans="1:9" s="20" customFormat="1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5.75" thickBot="1" x14ac:dyDescent="0.3">
      <c r="A6" s="3"/>
      <c r="B6" s="3"/>
      <c r="C6" s="3"/>
      <c r="D6" s="3"/>
      <c r="E6" s="4"/>
      <c r="F6" s="4"/>
      <c r="G6" s="4"/>
      <c r="H6" s="4"/>
      <c r="I6" s="4"/>
    </row>
    <row r="7" spans="1:9" ht="15.75" thickTop="1" thickBot="1" x14ac:dyDescent="0.25">
      <c r="A7" s="5" t="s">
        <v>3</v>
      </c>
      <c r="B7" s="5" t="s">
        <v>24</v>
      </c>
      <c r="C7" s="5" t="s">
        <v>12</v>
      </c>
      <c r="D7" s="5" t="s">
        <v>13</v>
      </c>
      <c r="E7" s="5" t="s">
        <v>14</v>
      </c>
      <c r="F7" s="6" t="s">
        <v>15</v>
      </c>
      <c r="G7" s="5" t="s">
        <v>16</v>
      </c>
      <c r="H7" s="5" t="s">
        <v>17</v>
      </c>
      <c r="I7" s="5" t="s">
        <v>18</v>
      </c>
    </row>
    <row r="8" spans="1:9" ht="15" thickTop="1" x14ac:dyDescent="0.2">
      <c r="A8" s="7" t="s">
        <v>22</v>
      </c>
      <c r="B8" s="7"/>
      <c r="C8" s="8">
        <f t="shared" ref="C8:I8" si="0">+C9+C10</f>
        <v>59.467724649629012</v>
      </c>
      <c r="D8" s="8">
        <f t="shared" si="0"/>
        <v>174.85920032976091</v>
      </c>
      <c r="E8" s="8">
        <f t="shared" si="0"/>
        <v>1222.6459785621648</v>
      </c>
      <c r="F8" s="8">
        <f t="shared" si="0"/>
        <v>48.99999670239076</v>
      </c>
      <c r="G8" s="8">
        <f t="shared" si="0"/>
        <v>4868.390464880461</v>
      </c>
      <c r="H8" s="8">
        <f t="shared" si="0"/>
        <v>57.983510305028858</v>
      </c>
      <c r="I8" s="8">
        <f t="shared" si="0"/>
        <v>31569.928441536867</v>
      </c>
    </row>
    <row r="9" spans="1:9" x14ac:dyDescent="0.2">
      <c r="A9" s="9" t="s">
        <v>4</v>
      </c>
      <c r="B9" s="9">
        <f>SUM(C9:I9)</f>
        <v>35213.04582604707</v>
      </c>
      <c r="C9" s="10">
        <f>+CZK!C9/EUR!$B$28</f>
        <v>42.343033800494638</v>
      </c>
      <c r="D9" s="10">
        <f>+CZK!D9/EUR!$B$28</f>
        <v>37.468798021434459</v>
      </c>
      <c r="E9" s="10">
        <f>+CZK!E9/EUR!$B$28</f>
        <v>1215.7989262321103</v>
      </c>
      <c r="F9" s="11">
        <f>+CZK!F9/EUR!$B$28</f>
        <v>35.655891178895295</v>
      </c>
      <c r="G9" s="10">
        <f>+CZK!G9/EUR!$B$28</f>
        <v>4737.0514953833463</v>
      </c>
      <c r="H9" s="10">
        <f>+CZK!H9/EUR!$B$28</f>
        <v>41.00152184666117</v>
      </c>
      <c r="I9" s="10">
        <f>+CZK!I9/EUR!$B$28</f>
        <v>29103.72615958413</v>
      </c>
    </row>
    <row r="10" spans="1:9" ht="15" thickBot="1" x14ac:dyDescent="0.25">
      <c r="A10" s="12" t="s">
        <v>5</v>
      </c>
      <c r="B10" s="12"/>
      <c r="C10" s="13">
        <f>+CZK!C10/EUR!$B$28</f>
        <v>17.124690849134375</v>
      </c>
      <c r="D10" s="13">
        <f>+CZK!D10/EUR!$B$28</f>
        <v>137.39040230832646</v>
      </c>
      <c r="E10" s="13">
        <f>+CZK!E10/EUR!$B$28</f>
        <v>6.8470523300545452</v>
      </c>
      <c r="F10" s="14">
        <f>+CZK!F10/EUR!$B$28</f>
        <v>13.344105523495465</v>
      </c>
      <c r="G10" s="13">
        <f>+CZK!G10/EUR!$B$28</f>
        <v>131.33896949711456</v>
      </c>
      <c r="H10" s="13">
        <f>+CZK!H10/EUR!$B$28</f>
        <v>16.981988458367685</v>
      </c>
      <c r="I10" s="13">
        <f>+CZK!I10/EUR!$B$28</f>
        <v>2466.2022819527378</v>
      </c>
    </row>
    <row r="11" spans="1:9" ht="15" thickTop="1" x14ac:dyDescent="0.2">
      <c r="A11" s="9" t="s">
        <v>6</v>
      </c>
      <c r="B11" s="9"/>
      <c r="C11" s="10">
        <f t="shared" ref="C11:I11" si="1">+C12+C13</f>
        <v>24.884852431986808</v>
      </c>
      <c r="D11" s="10">
        <f t="shared" si="1"/>
        <v>23.325589859851608</v>
      </c>
      <c r="E11" s="10">
        <f t="shared" si="1"/>
        <v>23.253957584501237</v>
      </c>
      <c r="F11" s="10">
        <f t="shared" si="1"/>
        <v>23.756891673536682</v>
      </c>
      <c r="G11" s="10">
        <f t="shared" si="1"/>
        <v>48.210442291838412</v>
      </c>
      <c r="H11" s="10">
        <f t="shared" si="1"/>
        <v>47.010849258037922</v>
      </c>
      <c r="I11" s="10">
        <f t="shared" si="1"/>
        <v>3605.6033415498759</v>
      </c>
    </row>
    <row r="12" spans="1:9" x14ac:dyDescent="0.2">
      <c r="A12" s="9" t="s">
        <v>4</v>
      </c>
      <c r="B12" s="9">
        <f>SUM(C12:I12)</f>
        <v>3415.1607584501235</v>
      </c>
      <c r="C12" s="10">
        <f>+CZK!C12/EUR!$B$28</f>
        <v>0</v>
      </c>
      <c r="D12" s="10">
        <f>+CZK!D12/EUR!$B$28</f>
        <v>0</v>
      </c>
      <c r="E12" s="10">
        <f>+CZK!E12/EUR!$B$28</f>
        <v>0</v>
      </c>
      <c r="F12" s="10">
        <f>+CZK!F12/EUR!$B$28</f>
        <v>0</v>
      </c>
      <c r="G12" s="10">
        <f>+CZK!G12/EUR!$B$28</f>
        <v>0</v>
      </c>
      <c r="H12" s="10">
        <f>+CZK!H12/EUR!$B$28</f>
        <v>0</v>
      </c>
      <c r="I12" s="10">
        <f>+CZK!I12/EUR!$B$28</f>
        <v>3415.1607584501235</v>
      </c>
    </row>
    <row r="13" spans="1:9" ht="15" thickBot="1" x14ac:dyDescent="0.25">
      <c r="A13" s="12" t="s">
        <v>5</v>
      </c>
      <c r="B13" s="12"/>
      <c r="C13" s="13">
        <f>+CZK!C13/EUR!$B$28</f>
        <v>24.884852431986808</v>
      </c>
      <c r="D13" s="13">
        <f>+CZK!D13/EUR!$B$28</f>
        <v>23.325589859851608</v>
      </c>
      <c r="E13" s="13">
        <f>+CZK!E13/EUR!$B$28</f>
        <v>23.253957584501237</v>
      </c>
      <c r="F13" s="13">
        <f>+CZK!F13/EUR!$B$28</f>
        <v>23.756891673536682</v>
      </c>
      <c r="G13" s="13">
        <f>+CZK!G13/EUR!$B$28</f>
        <v>48.210442291838412</v>
      </c>
      <c r="H13" s="13">
        <f>+CZK!H13/EUR!$B$28</f>
        <v>47.010849258037922</v>
      </c>
      <c r="I13" s="13">
        <f>+CZK!I13/EUR!$B$28</f>
        <v>190.44258309975268</v>
      </c>
    </row>
    <row r="14" spans="1:9" ht="15" thickTop="1" x14ac:dyDescent="0.2">
      <c r="A14" s="9" t="s">
        <v>7</v>
      </c>
      <c r="B14" s="9"/>
      <c r="C14" s="16">
        <f t="shared" ref="C14:H14" si="2">+C15+C16</f>
        <v>245.2218394949065</v>
      </c>
      <c r="D14" s="16">
        <f t="shared" si="2"/>
        <v>281.28494894373654</v>
      </c>
      <c r="E14" s="16">
        <f t="shared" si="2"/>
        <v>537.37299474797635</v>
      </c>
      <c r="F14" s="16">
        <f t="shared" si="2"/>
        <v>337.94197174344959</v>
      </c>
      <c r="G14" s="16">
        <f t="shared" si="2"/>
        <v>1539.5295331261705</v>
      </c>
      <c r="H14" s="16">
        <f t="shared" si="2"/>
        <v>1156.1562131856851</v>
      </c>
      <c r="I14" s="16">
        <f>+I15+I16</f>
        <v>23947.44593120132</v>
      </c>
    </row>
    <row r="15" spans="1:9" x14ac:dyDescent="0.2">
      <c r="A15" s="9" t="s">
        <v>4</v>
      </c>
      <c r="B15" s="9">
        <f>SUM(C15:I15)</f>
        <v>26649.774220338</v>
      </c>
      <c r="C15" s="10">
        <f>+CZK!C15/EUR!$B$28</f>
        <v>97.889704355876916</v>
      </c>
      <c r="D15" s="10">
        <f>+CZK!D15/EUR!$B$28</f>
        <v>199.01091233227118</v>
      </c>
      <c r="E15" s="10">
        <f>+CZK!E15/EUR!$B$28</f>
        <v>446.62208660769483</v>
      </c>
      <c r="F15" s="10">
        <f>+CZK!F15/EUR!$B$28</f>
        <v>250.77410677709463</v>
      </c>
      <c r="G15" s="10">
        <f>+CZK!G15/EUR!$B$28</f>
        <v>1382.8631411541637</v>
      </c>
      <c r="H15" s="10">
        <f>+CZK!H15/EUR!$B$28</f>
        <v>1013.7754278355771</v>
      </c>
      <c r="I15" s="10">
        <f>+CZK!I15/EUR!$B$28</f>
        <v>23258.838841275323</v>
      </c>
    </row>
    <row r="16" spans="1:9" ht="15" thickBot="1" x14ac:dyDescent="0.25">
      <c r="A16" s="12" t="s">
        <v>5</v>
      </c>
      <c r="B16" s="12"/>
      <c r="C16" s="13">
        <f>+CZK!C16/EUR!$B$28</f>
        <v>147.33213513902959</v>
      </c>
      <c r="D16" s="13">
        <f>+CZK!D16/EUR!$B$28</f>
        <v>82.274036611465377</v>
      </c>
      <c r="E16" s="13">
        <f>+CZK!E16/EUR!$B$28</f>
        <v>90.750908140281481</v>
      </c>
      <c r="F16" s="13">
        <f>+CZK!F16/EUR!$B$28</f>
        <v>87.167864966354983</v>
      </c>
      <c r="G16" s="13">
        <f>+CZK!G16/EUR!$B$28</f>
        <v>156.66639197200672</v>
      </c>
      <c r="H16" s="13">
        <f>+CZK!H16/EUR!$B$28</f>
        <v>142.38078535010791</v>
      </c>
      <c r="I16" s="13">
        <f>+CZK!I16/EUR!$B$28</f>
        <v>688.60708992599871</v>
      </c>
    </row>
    <row r="17" spans="1:10" ht="15" thickTop="1" x14ac:dyDescent="0.2">
      <c r="A17" s="15" t="s">
        <v>8</v>
      </c>
      <c r="B17" s="15"/>
      <c r="C17" s="16">
        <f>+C18+C19</f>
        <v>1175.0355102124206</v>
      </c>
      <c r="D17" s="16">
        <f t="shared" ref="D17:I17" si="3">+D18+D19</f>
        <v>1146.0237973686444</v>
      </c>
      <c r="E17" s="16">
        <f t="shared" si="3"/>
        <v>923.44696572573037</v>
      </c>
      <c r="F17" s="16">
        <f t="shared" si="3"/>
        <v>220.7333116981863</v>
      </c>
      <c r="G17" s="16">
        <f t="shared" si="3"/>
        <v>2099.9221602929242</v>
      </c>
      <c r="H17" s="16">
        <f t="shared" si="3"/>
        <v>1139.5267407958636</v>
      </c>
      <c r="I17" s="16">
        <f t="shared" si="3"/>
        <v>24696.052126962713</v>
      </c>
    </row>
    <row r="18" spans="1:10" x14ac:dyDescent="0.2">
      <c r="A18" s="9" t="s">
        <v>4</v>
      </c>
      <c r="B18" s="9">
        <f>SUM(C18:I18)</f>
        <v>27217.765469759666</v>
      </c>
      <c r="C18" s="10">
        <f>+CZK!C18/EUR!$B$28</f>
        <v>1120.5785253226986</v>
      </c>
      <c r="D18" s="10">
        <f>+CZK!D18/EUR!$B$28</f>
        <v>1097.3996544985951</v>
      </c>
      <c r="E18" s="10">
        <f>+CZK!E18/EUR!$B$28</f>
        <v>867.61469835963931</v>
      </c>
      <c r="F18" s="10">
        <f>+CZK!F18/EUR!$B$28</f>
        <v>181.45146708108163</v>
      </c>
      <c r="G18" s="10">
        <f>+CZK!G18/EUR!$B$28</f>
        <v>1980.7571948726486</v>
      </c>
      <c r="H18" s="10">
        <f>+CZK!H18/EUR!$B$28</f>
        <v>1028.0544803411999</v>
      </c>
      <c r="I18" s="10">
        <f>+CZK!I18/EUR!$B$28</f>
        <v>20941.909449283801</v>
      </c>
    </row>
    <row r="19" spans="1:10" ht="15" thickBot="1" x14ac:dyDescent="0.25">
      <c r="A19" s="12" t="s">
        <v>9</v>
      </c>
      <c r="B19" s="12"/>
      <c r="C19" s="13">
        <f>+CZK!C19/EUR!$B$28</f>
        <v>54.456984889722072</v>
      </c>
      <c r="D19" s="13">
        <f>+CZK!D19/EUR!$B$28</f>
        <v>48.624142870049361</v>
      </c>
      <c r="E19" s="13">
        <f>+CZK!E19/EUR!$B$28</f>
        <v>55.832267366091088</v>
      </c>
      <c r="F19" s="13">
        <f>+CZK!F19/EUR!$B$28</f>
        <v>39.281844617104653</v>
      </c>
      <c r="G19" s="13">
        <f>+CZK!G19/EUR!$B$28</f>
        <v>119.16496542027579</v>
      </c>
      <c r="H19" s="13">
        <f>+CZK!H19/EUR!$B$28</f>
        <v>111.47226045466363</v>
      </c>
      <c r="I19" s="13">
        <f>+CZK!I19/EUR!$B$28</f>
        <v>3754.1426776789126</v>
      </c>
    </row>
    <row r="20" spans="1:10" ht="15" thickTop="1" x14ac:dyDescent="0.2">
      <c r="A20" s="15" t="s">
        <v>10</v>
      </c>
      <c r="B20" s="15"/>
      <c r="C20" s="16">
        <f>+C21+C22</f>
        <v>6454.2329911021898</v>
      </c>
      <c r="D20" s="16">
        <f t="shared" ref="D20:I20" si="4">+D21+D22</f>
        <v>3474.4749396459238</v>
      </c>
      <c r="E20" s="16">
        <f t="shared" si="4"/>
        <v>1988.1053275257666</v>
      </c>
      <c r="F20" s="16">
        <f t="shared" si="4"/>
        <v>5253.5516517638525</v>
      </c>
      <c r="G20" s="16">
        <f t="shared" si="4"/>
        <v>2520.0421699970875</v>
      </c>
      <c r="H20" s="16">
        <f t="shared" si="4"/>
        <v>3757.8012008621995</v>
      </c>
      <c r="I20" s="16">
        <f t="shared" si="4"/>
        <v>11001.158914238998</v>
      </c>
    </row>
    <row r="21" spans="1:10" x14ac:dyDescent="0.2">
      <c r="A21" s="9" t="s">
        <v>4</v>
      </c>
      <c r="B21" s="9">
        <f>SUM(C21:I21)</f>
        <v>31097.815333882925</v>
      </c>
      <c r="C21" s="10">
        <f>+CZK!C21/EUR!$B$28</f>
        <v>6202.4915703272518</v>
      </c>
      <c r="D21" s="10">
        <f>+CZK!D21/EUR!$B$28</f>
        <v>3045.2198567934915</v>
      </c>
      <c r="E21" s="10">
        <f>+CZK!E21/EUR!$B$28</f>
        <v>1728.2747129338459</v>
      </c>
      <c r="F21" s="11">
        <f>+CZK!F21/EUR!$B$28</f>
        <v>4841.9863681694587</v>
      </c>
      <c r="G21" s="10">
        <f>+CZK!G21/EUR!$B$28</f>
        <v>2225.3400216046721</v>
      </c>
      <c r="H21" s="10">
        <f>+CZK!H21/EUR!$B$28</f>
        <v>3309.3562294689596</v>
      </c>
      <c r="I21" s="10">
        <f>+CZK!I21/EUR!$B$28</f>
        <v>9745.1465745852474</v>
      </c>
    </row>
    <row r="22" spans="1:10" ht="15" thickBot="1" x14ac:dyDescent="0.25">
      <c r="A22" s="12" t="s">
        <v>5</v>
      </c>
      <c r="B22" s="12"/>
      <c r="C22" s="13">
        <f>+CZK!C22/EUR!$B$28</f>
        <v>251.74142077493815</v>
      </c>
      <c r="D22" s="13">
        <f>+CZK!D22/EUR!$B$28</f>
        <v>429.255082852432</v>
      </c>
      <c r="E22" s="13">
        <f>+CZK!E22/EUR!$B$28</f>
        <v>259.83061459192078</v>
      </c>
      <c r="F22" s="13">
        <f>+CZK!F22/EUR!$B$28</f>
        <v>411.56528359439409</v>
      </c>
      <c r="G22" s="13">
        <f>+CZK!G22/EUR!$B$28</f>
        <v>294.70214839241549</v>
      </c>
      <c r="H22" s="13">
        <f>+CZK!H22/EUR!$B$28</f>
        <v>448.44497139323994</v>
      </c>
      <c r="I22" s="13">
        <f>+CZK!I22/EUR!$B$28</f>
        <v>1256.012339653751</v>
      </c>
    </row>
    <row r="23" spans="1:10" ht="15" thickTop="1" x14ac:dyDescent="0.2">
      <c r="A23" s="9" t="s">
        <v>11</v>
      </c>
      <c r="B23" s="9"/>
      <c r="C23" s="10">
        <f t="shared" ref="C23:I23" si="5">+C24+C25</f>
        <v>7958.8429178911338</v>
      </c>
      <c r="D23" s="10">
        <f t="shared" si="5"/>
        <v>5099.9684761479175</v>
      </c>
      <c r="E23" s="10">
        <f t="shared" si="5"/>
        <v>4694.8252241461396</v>
      </c>
      <c r="F23" s="10">
        <f t="shared" si="5"/>
        <v>5884.9838235814159</v>
      </c>
      <c r="G23" s="10">
        <f t="shared" si="5"/>
        <v>11076.094770588481</v>
      </c>
      <c r="H23" s="10">
        <f t="shared" si="5"/>
        <v>6158.4785144068146</v>
      </c>
      <c r="I23" s="10">
        <f t="shared" si="5"/>
        <v>94820.188755489769</v>
      </c>
      <c r="J23" s="22"/>
    </row>
    <row r="24" spans="1:10" x14ac:dyDescent="0.2">
      <c r="A24" s="9" t="s">
        <v>4</v>
      </c>
      <c r="B24" s="9">
        <f>SUM(C24:I24)</f>
        <v>123593.56160847779</v>
      </c>
      <c r="C24" s="10">
        <f>+C9+C12+C15+C18+C21</f>
        <v>7463.3028338063223</v>
      </c>
      <c r="D24" s="10">
        <f t="shared" ref="D24:I24" si="6">+D9+D12+D15+D18+D21</f>
        <v>4379.0992216457926</v>
      </c>
      <c r="E24" s="10">
        <f t="shared" si="6"/>
        <v>4258.3104241332903</v>
      </c>
      <c r="F24" s="10">
        <f t="shared" si="6"/>
        <v>5309.8678332065301</v>
      </c>
      <c r="G24" s="10">
        <f t="shared" si="6"/>
        <v>10326.01185301483</v>
      </c>
      <c r="H24" s="10">
        <f t="shared" si="6"/>
        <v>5392.1876594923979</v>
      </c>
      <c r="I24" s="10">
        <f t="shared" si="6"/>
        <v>86464.781783178623</v>
      </c>
    </row>
    <row r="25" spans="1:10" ht="15" thickBot="1" x14ac:dyDescent="0.25">
      <c r="A25" s="12" t="s">
        <v>5</v>
      </c>
      <c r="B25" s="12"/>
      <c r="C25" s="13">
        <f>+C22+C19+C16+C13+C10</f>
        <v>495.54008408481104</v>
      </c>
      <c r="D25" s="13">
        <f t="shared" ref="D25:I25" si="7">+D22+D19+D16+D13+D10</f>
        <v>720.8692545021247</v>
      </c>
      <c r="E25" s="13">
        <f t="shared" si="7"/>
        <v>436.51480001284915</v>
      </c>
      <c r="F25" s="13">
        <f t="shared" si="7"/>
        <v>575.11599037488588</v>
      </c>
      <c r="G25" s="13">
        <f t="shared" si="7"/>
        <v>750.082917573651</v>
      </c>
      <c r="H25" s="13">
        <f t="shared" si="7"/>
        <v>766.29085491441708</v>
      </c>
      <c r="I25" s="13">
        <f t="shared" si="7"/>
        <v>8355.4069723111515</v>
      </c>
      <c r="J25" s="22"/>
    </row>
    <row r="26" spans="1:10" ht="15" thickTop="1" x14ac:dyDescent="0.2">
      <c r="A26" s="1" t="s">
        <v>19</v>
      </c>
      <c r="B26" s="1"/>
      <c r="C26" s="1"/>
      <c r="D26" s="1"/>
      <c r="E26" s="1"/>
      <c r="F26" s="1"/>
      <c r="G26" s="1"/>
      <c r="H26" s="1"/>
    </row>
    <row r="27" spans="1:10" x14ac:dyDescent="0.2">
      <c r="A27" s="1" t="s">
        <v>20</v>
      </c>
      <c r="B27" s="1"/>
      <c r="C27" s="1"/>
      <c r="D27" s="1"/>
      <c r="E27" s="1"/>
      <c r="F27" s="1"/>
      <c r="G27" s="1"/>
      <c r="H27" s="1"/>
      <c r="I27" s="18"/>
      <c r="J27" s="22"/>
    </row>
    <row r="28" spans="1:10" s="21" customFormat="1" ht="12.75" x14ac:dyDescent="0.2">
      <c r="A28" s="21" t="s">
        <v>1</v>
      </c>
      <c r="B28" s="21">
        <v>24.26</v>
      </c>
      <c r="D28" s="24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8"/>
  <sheetViews>
    <sheetView workbookViewId="0"/>
  </sheetViews>
  <sheetFormatPr defaultColWidth="9.140625" defaultRowHeight="14.25" x14ac:dyDescent="0.2"/>
  <cols>
    <col min="1" max="1" width="50.7109375" style="17" customWidth="1"/>
    <col min="2" max="2" width="22.28515625" style="17" customWidth="1"/>
    <col min="3" max="9" width="18.140625" style="17" customWidth="1"/>
    <col min="10" max="16384" width="9.140625" style="17"/>
  </cols>
  <sheetData>
    <row r="1" spans="1:9" s="20" customFormat="1" ht="15.75" x14ac:dyDescent="0.25">
      <c r="A1" s="19" t="s">
        <v>2</v>
      </c>
      <c r="B1" s="19"/>
      <c r="C1" s="19"/>
      <c r="D1" s="19"/>
      <c r="E1" s="19"/>
      <c r="F1" s="19"/>
      <c r="G1" s="19"/>
      <c r="H1" s="19"/>
      <c r="I1" s="19"/>
    </row>
    <row r="2" spans="1:9" s="20" customFormat="1" ht="15.75" x14ac:dyDescent="0.25">
      <c r="A2" s="19" t="s">
        <v>21</v>
      </c>
      <c r="B2" s="19"/>
      <c r="C2" s="19"/>
      <c r="D2" s="19"/>
      <c r="E2" s="19"/>
      <c r="F2" s="19"/>
      <c r="G2" s="19"/>
      <c r="H2" s="19"/>
      <c r="I2" s="19"/>
    </row>
    <row r="3" spans="1:9" s="20" customFormat="1" ht="15" customHeight="1" x14ac:dyDescent="0.25">
      <c r="A3" s="19" t="s">
        <v>23</v>
      </c>
      <c r="B3" s="19"/>
      <c r="C3" s="19"/>
      <c r="D3" s="19"/>
      <c r="E3" s="19"/>
      <c r="F3" s="19"/>
      <c r="G3" s="19"/>
      <c r="H3" s="19"/>
      <c r="I3" s="19"/>
    </row>
    <row r="4" spans="1:9" s="20" customFormat="1" ht="15" customHeight="1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5.75" thickBot="1" x14ac:dyDescent="0.3">
      <c r="A6" s="3"/>
      <c r="B6" s="3"/>
      <c r="C6" s="3"/>
      <c r="D6" s="3"/>
      <c r="E6" s="4"/>
      <c r="F6" s="4"/>
      <c r="G6" s="4"/>
      <c r="H6" s="4"/>
      <c r="I6" s="4"/>
    </row>
    <row r="7" spans="1:9" ht="15.75" thickTop="1" thickBot="1" x14ac:dyDescent="0.25">
      <c r="A7" s="5" t="s">
        <v>3</v>
      </c>
      <c r="B7" s="5" t="s">
        <v>24</v>
      </c>
      <c r="C7" s="5" t="s">
        <v>12</v>
      </c>
      <c r="D7" s="5" t="s">
        <v>13</v>
      </c>
      <c r="E7" s="5" t="s">
        <v>14</v>
      </c>
      <c r="F7" s="6" t="s">
        <v>15</v>
      </c>
      <c r="G7" s="5" t="s">
        <v>16</v>
      </c>
      <c r="H7" s="5" t="s">
        <v>17</v>
      </c>
      <c r="I7" s="5" t="s">
        <v>18</v>
      </c>
    </row>
    <row r="8" spans="1:9" ht="15" thickTop="1" x14ac:dyDescent="0.2">
      <c r="A8" s="7" t="s">
        <v>22</v>
      </c>
      <c r="B8" s="7"/>
      <c r="C8" s="8">
        <f>+C9+C10</f>
        <v>67.773147930661906</v>
      </c>
      <c r="D8" s="8">
        <f t="shared" ref="D8:I8" si="0">+D9+D10</f>
        <v>199.28050923098607</v>
      </c>
      <c r="E8" s="8">
        <f t="shared" si="0"/>
        <v>1393.4040231088513</v>
      </c>
      <c r="F8" s="8">
        <f t="shared" si="0"/>
        <v>55.843468783764742</v>
      </c>
      <c r="G8" s="8">
        <f t="shared" si="0"/>
        <v>5548.3230458965563</v>
      </c>
      <c r="H8" s="8">
        <f t="shared" si="0"/>
        <v>66.081644195988162</v>
      </c>
      <c r="I8" s="8">
        <f t="shared" si="0"/>
        <v>35979.070042358464</v>
      </c>
    </row>
    <row r="9" spans="1:9" x14ac:dyDescent="0.2">
      <c r="A9" s="9" t="s">
        <v>4</v>
      </c>
      <c r="B9" s="9">
        <f>SUM(C9:I9)</f>
        <v>40130.995055193409</v>
      </c>
      <c r="C9" s="10">
        <f>+CZK!C9/USD!$B$28</f>
        <v>48.256776436322639</v>
      </c>
      <c r="D9" s="10">
        <f>+CZK!D9/USD!$B$28</f>
        <v>42.70179170385682</v>
      </c>
      <c r="E9" s="10">
        <f>+CZK!E9/USD!$B$28</f>
        <v>1385.6006929295343</v>
      </c>
      <c r="F9" s="10">
        <f>+CZK!F9/USD!$B$28</f>
        <v>40.635689387889322</v>
      </c>
      <c r="G9" s="10">
        <f>+CZK!G9/USD!$B$28</f>
        <v>5398.6409206557992</v>
      </c>
      <c r="H9" s="10">
        <f>+CZK!H9/USD!$B$28</f>
        <v>46.727905294311086</v>
      </c>
      <c r="I9" s="10">
        <f>+CZK!I9/USD!$B$28</f>
        <v>33168.431278785698</v>
      </c>
    </row>
    <row r="10" spans="1:9" ht="15" thickBot="1" x14ac:dyDescent="0.25">
      <c r="A10" s="12" t="s">
        <v>5</v>
      </c>
      <c r="B10" s="12"/>
      <c r="C10" s="13">
        <f>+CZK!C10/USD!$B$28</f>
        <v>19.516371494339268</v>
      </c>
      <c r="D10" s="13">
        <f>+CZK!D10/USD!$B$28</f>
        <v>156.57871752712924</v>
      </c>
      <c r="E10" s="13">
        <f>+CZK!E10/USD!$B$28</f>
        <v>7.8033301793171086</v>
      </c>
      <c r="F10" s="13">
        <f>+CZK!F10/USD!$B$28</f>
        <v>15.207779395875418</v>
      </c>
      <c r="G10" s="13">
        <f>+CZK!G10/USD!$B$28</f>
        <v>149.68212524075727</v>
      </c>
      <c r="H10" s="13">
        <f>+CZK!H10/USD!$B$28</f>
        <v>19.353738901677083</v>
      </c>
      <c r="I10" s="13">
        <f>+CZK!I10/USD!$B$28</f>
        <v>2810.6387635727638</v>
      </c>
    </row>
    <row r="11" spans="1:9" ht="15" thickTop="1" x14ac:dyDescent="0.2">
      <c r="A11" s="9" t="s">
        <v>6</v>
      </c>
      <c r="B11" s="9"/>
      <c r="C11" s="10">
        <f>+C12+C13</f>
        <v>28.36033823460328</v>
      </c>
      <c r="D11" s="10">
        <f t="shared" ref="D11:I11" si="1">+D12+D13</f>
        <v>26.583304833936207</v>
      </c>
      <c r="E11" s="10">
        <f t="shared" si="1"/>
        <v>26.501668201249593</v>
      </c>
      <c r="F11" s="10">
        <f t="shared" si="1"/>
        <v>27.074843425564897</v>
      </c>
      <c r="G11" s="10">
        <f t="shared" si="1"/>
        <v>54.94364306853948</v>
      </c>
      <c r="H11" s="10">
        <f t="shared" si="1"/>
        <v>53.576511626814494</v>
      </c>
      <c r="I11" s="10">
        <f t="shared" si="1"/>
        <v>4109.171657161648</v>
      </c>
    </row>
    <row r="12" spans="1:9" x14ac:dyDescent="0.2">
      <c r="A12" s="9" t="s">
        <v>4</v>
      </c>
      <c r="B12" s="9">
        <f>SUM(C12:I12)</f>
        <v>3892.1313477709405</v>
      </c>
      <c r="C12" s="10">
        <f>+CZK!C12/USD!$B$28</f>
        <v>0</v>
      </c>
      <c r="D12" s="10">
        <f>+CZK!D12/USD!$B$28</f>
        <v>0</v>
      </c>
      <c r="E12" s="10">
        <f>+CZK!E12/USD!$B$28</f>
        <v>0</v>
      </c>
      <c r="F12" s="10">
        <f>+CZK!F12/USD!$B$28</f>
        <v>0</v>
      </c>
      <c r="G12" s="10">
        <f>+CZK!G12/USD!$B$28</f>
        <v>0</v>
      </c>
      <c r="H12" s="10">
        <f>+CZK!H12/USD!$B$28</f>
        <v>0</v>
      </c>
      <c r="I12" s="10">
        <f>+CZK!I12/USD!$B$28</f>
        <v>3892.1313477709405</v>
      </c>
    </row>
    <row r="13" spans="1:9" ht="15" thickBot="1" x14ac:dyDescent="0.25">
      <c r="A13" s="12" t="s">
        <v>5</v>
      </c>
      <c r="B13" s="12"/>
      <c r="C13" s="13">
        <f>+CZK!C13/USD!$B$28</f>
        <v>28.36033823460328</v>
      </c>
      <c r="D13" s="13">
        <f>+CZK!D13/USD!$B$28</f>
        <v>26.583304833936207</v>
      </c>
      <c r="E13" s="13">
        <f>+CZK!E13/USD!$B$28</f>
        <v>26.501668201249593</v>
      </c>
      <c r="F13" s="13">
        <f>+CZK!F13/USD!$B$28</f>
        <v>27.074843425564897</v>
      </c>
      <c r="G13" s="13">
        <f>+CZK!G13/USD!$B$28</f>
        <v>54.94364306853948</v>
      </c>
      <c r="H13" s="13">
        <f>+CZK!H13/USD!$B$28</f>
        <v>53.576511626814494</v>
      </c>
      <c r="I13" s="13">
        <f>+CZK!I13/USD!$B$28</f>
        <v>217.04030939070796</v>
      </c>
    </row>
    <row r="14" spans="1:9" ht="15" thickTop="1" x14ac:dyDescent="0.2">
      <c r="A14" s="9" t="s">
        <v>7</v>
      </c>
      <c r="B14" s="9"/>
      <c r="C14" s="16">
        <f>+C15+C16</f>
        <v>279.4701849084621</v>
      </c>
      <c r="D14" s="16">
        <f t="shared" ref="D14:I14" si="2">+D15+D16</f>
        <v>320.56996577136516</v>
      </c>
      <c r="E14" s="16">
        <f t="shared" si="2"/>
        <v>612.42396075472857</v>
      </c>
      <c r="F14" s="16">
        <f t="shared" si="2"/>
        <v>385.13986162897959</v>
      </c>
      <c r="G14" s="16">
        <f t="shared" si="2"/>
        <v>1754.544392053408</v>
      </c>
      <c r="H14" s="16">
        <f t="shared" si="2"/>
        <v>1317.628117249247</v>
      </c>
      <c r="I14" s="16">
        <f t="shared" si="2"/>
        <v>27292.011006292298</v>
      </c>
    </row>
    <row r="15" spans="1:9" x14ac:dyDescent="0.2">
      <c r="A15" s="9" t="s">
        <v>4</v>
      </c>
      <c r="B15" s="9">
        <f>SUM(C15:I15)</f>
        <v>30371.753773918354</v>
      </c>
      <c r="C15" s="10">
        <f>+CZK!C15/USD!$B$28</f>
        <v>111.5612452517299</v>
      </c>
      <c r="D15" s="10">
        <f>+CZK!D15/USD!$B$28</f>
        <v>226.80531466063323</v>
      </c>
      <c r="E15" s="10">
        <f>+CZK!E15/USD!$B$28</f>
        <v>508.99853530806024</v>
      </c>
      <c r="F15" s="10">
        <f>+CZK!F15/USD!$B$28</f>
        <v>285.79789685781537</v>
      </c>
      <c r="G15" s="10">
        <f>+CZK!G15/USD!$B$28</f>
        <v>1575.9975480058258</v>
      </c>
      <c r="H15" s="10">
        <f>+CZK!H15/USD!$B$28</f>
        <v>1155.3620462860479</v>
      </c>
      <c r="I15" s="10">
        <f>+CZK!I15/USD!$B$28</f>
        <v>26507.231187548241</v>
      </c>
    </row>
    <row r="16" spans="1:9" ht="15" thickBot="1" x14ac:dyDescent="0.25">
      <c r="A16" s="12" t="s">
        <v>5</v>
      </c>
      <c r="B16" s="12"/>
      <c r="C16" s="13">
        <f>+CZK!C16/USD!$B$28</f>
        <v>167.9089396567322</v>
      </c>
      <c r="D16" s="13">
        <f>+CZK!D16/USD!$B$28</f>
        <v>93.764651110731918</v>
      </c>
      <c r="E16" s="13">
        <f>+CZK!E16/USD!$B$28</f>
        <v>103.42542544666834</v>
      </c>
      <c r="F16" s="13">
        <f>+CZK!F16/USD!$B$28</f>
        <v>99.3419647711642</v>
      </c>
      <c r="G16" s="13">
        <f>+CZK!G16/USD!$B$28</f>
        <v>178.54684404758225</v>
      </c>
      <c r="H16" s="13">
        <f>+CZK!H16/USD!$B$28</f>
        <v>162.26607096319907</v>
      </c>
      <c r="I16" s="13">
        <f>+CZK!I16/USD!$B$28</f>
        <v>784.77981874405657</v>
      </c>
    </row>
    <row r="17" spans="1:10" ht="15" thickTop="1" x14ac:dyDescent="0.2">
      <c r="A17" s="15" t="s">
        <v>8</v>
      </c>
      <c r="B17" s="15"/>
      <c r="C17" s="16">
        <f>+C18+C19</f>
        <v>1339.1441479660509</v>
      </c>
      <c r="D17" s="16">
        <f t="shared" ref="D17:I17" si="3">+D18+D19</f>
        <v>1306.0805808316491</v>
      </c>
      <c r="E17" s="16">
        <f t="shared" si="3"/>
        <v>1052.4180668251149</v>
      </c>
      <c r="F17" s="16">
        <f t="shared" si="3"/>
        <v>251.56152307972002</v>
      </c>
      <c r="G17" s="16">
        <f t="shared" si="3"/>
        <v>2393.2029693571831</v>
      </c>
      <c r="H17" s="16">
        <f t="shared" si="3"/>
        <v>1298.6761277637831</v>
      </c>
      <c r="I17" s="16">
        <f t="shared" si="3"/>
        <v>28145.169568286536</v>
      </c>
    </row>
    <row r="18" spans="1:10" x14ac:dyDescent="0.2">
      <c r="A18" s="9" t="s">
        <v>4</v>
      </c>
      <c r="B18" s="9">
        <f>SUM(C18:I18)</f>
        <v>31019.072217614954</v>
      </c>
      <c r="C18" s="10">
        <f>+CZK!C18/USD!$B$28</f>
        <v>1277.0815532639015</v>
      </c>
      <c r="D18" s="10">
        <f>+CZK!D18/USD!$B$28</f>
        <v>1250.6654586431116</v>
      </c>
      <c r="E18" s="10">
        <f>+CZK!E18/USD!$B$28</f>
        <v>988.78811397589379</v>
      </c>
      <c r="F18" s="10">
        <f>+CZK!F18/USD!$B$28</f>
        <v>206.79346978846436</v>
      </c>
      <c r="G18" s="10">
        <f>+CZK!G18/USD!$B$28</f>
        <v>2257.3951025325532</v>
      </c>
      <c r="H18" s="10">
        <f>+CZK!H18/USD!$B$28</f>
        <v>1171.6353498885476</v>
      </c>
      <c r="I18" s="10">
        <f>+CZK!I18/USD!$B$28</f>
        <v>23866.713169522482</v>
      </c>
    </row>
    <row r="19" spans="1:10" ht="15" thickBot="1" x14ac:dyDescent="0.25">
      <c r="A19" s="12" t="s">
        <v>9</v>
      </c>
      <c r="B19" s="12"/>
      <c r="C19" s="13">
        <f>+CZK!C19/USD!$B$28</f>
        <v>62.062594702149553</v>
      </c>
      <c r="D19" s="13">
        <f>+CZK!D19/USD!$B$28</f>
        <v>55.415122188537488</v>
      </c>
      <c r="E19" s="13">
        <f>+CZK!E19/USD!$B$28</f>
        <v>63.629952849221119</v>
      </c>
      <c r="F19" s="13">
        <f>+CZK!F19/USD!$B$28</f>
        <v>44.768053291255647</v>
      </c>
      <c r="G19" s="13">
        <f>+CZK!G19/USD!$B$28</f>
        <v>135.80786682462963</v>
      </c>
      <c r="H19" s="13">
        <f>+CZK!H19/USD!$B$28</f>
        <v>127.04077787523559</v>
      </c>
      <c r="I19" s="13">
        <f>+CZK!I19/USD!$B$28</f>
        <v>4278.456398764054</v>
      </c>
    </row>
    <row r="20" spans="1:10" ht="15" thickTop="1" x14ac:dyDescent="0.2">
      <c r="A20" s="15" t="s">
        <v>10</v>
      </c>
      <c r="B20" s="15"/>
      <c r="C20" s="16">
        <f>+C21+C22</f>
        <v>7355.6486289349905</v>
      </c>
      <c r="D20" s="16">
        <f t="shared" ref="D20:I20" si="4">+D21+D22</f>
        <v>3959.7295079536857</v>
      </c>
      <c r="E20" s="16">
        <f t="shared" si="4"/>
        <v>2265.7694952682436</v>
      </c>
      <c r="F20" s="16">
        <f t="shared" si="4"/>
        <v>5987.2768859769385</v>
      </c>
      <c r="G20" s="16">
        <f t="shared" si="4"/>
        <v>2871.9980760149083</v>
      </c>
      <c r="H20" s="16">
        <f t="shared" si="4"/>
        <v>4282.6258811911948</v>
      </c>
      <c r="I20" s="16">
        <f t="shared" si="4"/>
        <v>12537.610525646551</v>
      </c>
    </row>
    <row r="21" spans="1:10" x14ac:dyDescent="0.2">
      <c r="A21" s="9" t="s">
        <v>4</v>
      </c>
      <c r="B21" s="9">
        <f>SUM(C21:I21)</f>
        <v>35441.020341053227</v>
      </c>
      <c r="C21" s="10">
        <f>+CZK!C21/USD!$B$28</f>
        <v>7068.7483203898691</v>
      </c>
      <c r="D21" s="10">
        <f>+CZK!D21/USD!$B$28</f>
        <v>3470.5234991220045</v>
      </c>
      <c r="E21" s="10">
        <f>+CZK!E21/USD!$B$28</f>
        <v>1969.6502342168978</v>
      </c>
      <c r="F21" s="11">
        <f>+CZK!F21/USD!$B$28</f>
        <v>5518.2312816174699</v>
      </c>
      <c r="G21" s="10">
        <f>+CZK!G21/USD!$B$28</f>
        <v>2536.1370284271788</v>
      </c>
      <c r="H21" s="10">
        <f>+CZK!H21/USD!$B$28</f>
        <v>3771.5498720776513</v>
      </c>
      <c r="I21" s="10">
        <f>+CZK!I21/USD!$B$28</f>
        <v>11106.180105202147</v>
      </c>
    </row>
    <row r="22" spans="1:10" ht="15" thickBot="1" x14ac:dyDescent="0.25">
      <c r="A22" s="12" t="s">
        <v>5</v>
      </c>
      <c r="B22" s="12"/>
      <c r="C22" s="13">
        <f>+CZK!C22/USD!$B$28</f>
        <v>286.90030854512145</v>
      </c>
      <c r="D22" s="13">
        <f>+CZK!D22/USD!$B$28</f>
        <v>489.20600883168134</v>
      </c>
      <c r="E22" s="13">
        <f>+CZK!E22/USD!$B$28</f>
        <v>296.11926105134586</v>
      </c>
      <c r="F22" s="13">
        <f>+CZK!F22/USD!$B$28</f>
        <v>469.04560435946826</v>
      </c>
      <c r="G22" s="13">
        <f>+CZK!G22/USD!$B$28</f>
        <v>335.86104758772962</v>
      </c>
      <c r="H22" s="13">
        <f>+CZK!H22/USD!$B$28</f>
        <v>511.07600911354359</v>
      </c>
      <c r="I22" s="13">
        <f>+CZK!I22/USD!$B$28</f>
        <v>1431.4304204444029</v>
      </c>
    </row>
    <row r="23" spans="1:10" ht="15" thickTop="1" x14ac:dyDescent="0.2">
      <c r="A23" s="9" t="s">
        <v>11</v>
      </c>
      <c r="B23" s="9"/>
      <c r="C23" s="10">
        <f>+C24+C25</f>
        <v>9070.3964479747683</v>
      </c>
      <c r="D23" s="10">
        <f t="shared" ref="D23:I23" si="5">+D24+D25</f>
        <v>5812.2438686216228</v>
      </c>
      <c r="E23" s="10">
        <f t="shared" si="5"/>
        <v>5350.5172141581879</v>
      </c>
      <c r="F23" s="10">
        <f t="shared" si="5"/>
        <v>6706.8965828949677</v>
      </c>
      <c r="G23" s="10">
        <f t="shared" si="5"/>
        <v>12623.012126390595</v>
      </c>
      <c r="H23" s="10">
        <f t="shared" si="5"/>
        <v>7018.5882820270281</v>
      </c>
      <c r="I23" s="10">
        <f t="shared" si="5"/>
        <v>108063.0327997455</v>
      </c>
    </row>
    <row r="24" spans="1:10" x14ac:dyDescent="0.2">
      <c r="A24" s="9" t="s">
        <v>4</v>
      </c>
      <c r="B24" s="9">
        <f>SUM(C24:I24)</f>
        <v>140854.97273555089</v>
      </c>
      <c r="C24" s="10">
        <f>+C9+C12+C15+C18+C21</f>
        <v>8505.6478953418227</v>
      </c>
      <c r="D24" s="10">
        <f t="shared" ref="D24:I24" si="6">+D9+D12+D15+D18+D21</f>
        <v>4990.6960641296064</v>
      </c>
      <c r="E24" s="10">
        <f t="shared" si="6"/>
        <v>4853.0375764303863</v>
      </c>
      <c r="F24" s="10">
        <f t="shared" si="6"/>
        <v>6051.4583376516393</v>
      </c>
      <c r="G24" s="10">
        <f t="shared" si="6"/>
        <v>11768.170599621357</v>
      </c>
      <c r="H24" s="10">
        <f t="shared" si="6"/>
        <v>6145.2751735465581</v>
      </c>
      <c r="I24" s="10">
        <f t="shared" si="6"/>
        <v>98540.687088829509</v>
      </c>
    </row>
    <row r="25" spans="1:10" ht="15" thickBot="1" x14ac:dyDescent="0.25">
      <c r="A25" s="12" t="s">
        <v>5</v>
      </c>
      <c r="B25" s="12"/>
      <c r="C25" s="13">
        <f t="shared" ref="C25:I25" si="7">+C22+C19+C16+C13+C10</f>
        <v>564.7485526329458</v>
      </c>
      <c r="D25" s="13">
        <f t="shared" si="7"/>
        <v>821.54780449201621</v>
      </c>
      <c r="E25" s="13">
        <f t="shared" si="7"/>
        <v>497.47963772780201</v>
      </c>
      <c r="F25" s="13">
        <f t="shared" si="7"/>
        <v>655.43824524332842</v>
      </c>
      <c r="G25" s="13">
        <f t="shared" si="7"/>
        <v>854.84152676923827</v>
      </c>
      <c r="H25" s="13">
        <f t="shared" si="7"/>
        <v>873.31310848046974</v>
      </c>
      <c r="I25" s="13">
        <f t="shared" si="7"/>
        <v>9522.3457109159863</v>
      </c>
      <c r="J25" s="22"/>
    </row>
    <row r="26" spans="1:10" ht="15" thickTop="1" x14ac:dyDescent="0.2">
      <c r="A26" s="1" t="s">
        <v>19</v>
      </c>
      <c r="B26" s="1"/>
      <c r="C26" s="1"/>
      <c r="D26" s="1"/>
      <c r="E26" s="1"/>
      <c r="F26" s="1"/>
      <c r="G26" s="1"/>
      <c r="H26" s="1"/>
    </row>
    <row r="27" spans="1:10" x14ac:dyDescent="0.2">
      <c r="A27" s="1" t="s">
        <v>20</v>
      </c>
      <c r="B27" s="1"/>
      <c r="C27" s="1"/>
      <c r="D27" s="1"/>
      <c r="E27" s="1"/>
      <c r="F27" s="1"/>
      <c r="G27" s="1"/>
      <c r="H27" s="1"/>
      <c r="I27" s="18"/>
    </row>
    <row r="28" spans="1:10" s="21" customFormat="1" ht="12.75" x14ac:dyDescent="0.2">
      <c r="A28" s="21" t="s">
        <v>0</v>
      </c>
      <c r="B28" s="21">
        <v>21.286999999999999</v>
      </c>
      <c r="D28" s="24"/>
    </row>
  </sheetData>
  <pageMargins left="0.7" right="0.7" top="0.78740157499999996" bottom="0.78740157499999996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CZK</vt:lpstr>
      <vt:lpstr>EUR</vt:lpstr>
      <vt:lpstr>USD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Jarmila</dc:creator>
  <cp:lastModifiedBy>Ruská Lucie</cp:lastModifiedBy>
  <cp:lastPrinted>2017-09-13T09:30:57Z</cp:lastPrinted>
  <dcterms:created xsi:type="dcterms:W3CDTF">2015-02-06T09:45:30Z</dcterms:created>
  <dcterms:modified xsi:type="dcterms:W3CDTF">2026-09-09T09:10:23Z</dcterms:modified>
</cp:coreProperties>
</file>