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_3" sheetId="1" r:id="rId1"/>
  </sheets>
  <definedNames>
    <definedName name="A">'T_3'!$A$1:$C$67</definedName>
    <definedName name="_xlnm.Print_Area" localSheetId="0">'T_3'!$A$1:$K$66</definedName>
  </definedNames>
  <calcPr fullCalcOnLoad="1"/>
</workbook>
</file>

<file path=xl/sharedStrings.xml><?xml version="1.0" encoding="utf-8"?>
<sst xmlns="http://schemas.openxmlformats.org/spreadsheetml/2006/main" count="60" uniqueCount="41">
  <si>
    <t>SPOTŘEBITELSKÉ CENY V ČLENĚNÍ NA OBCHODOVATELNÉ A NEOBCHODOVATELNÉ</t>
  </si>
  <si>
    <t>Spotřebitelské ceny domácností celkem</t>
  </si>
  <si>
    <t xml:space="preserve"> - obchodovatelné</t>
  </si>
  <si>
    <t xml:space="preserve"> - neobchodovatelné</t>
  </si>
  <si>
    <t>Tabulka č.3</t>
  </si>
  <si>
    <t>stálé</t>
  </si>
  <si>
    <t>váhy</t>
  </si>
  <si>
    <t>Skupina</t>
  </si>
  <si>
    <t>r.1999</t>
  </si>
  <si>
    <t>v promile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</si>
  <si>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</si>
  <si>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</si>
  <si>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</si>
  <si>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</si>
  <si>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</si>
  <si>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</si>
  <si>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Doprava</t>
  </si>
  <si>
    <t>Pošty a telekomunikace</t>
  </si>
  <si>
    <t>Rekreace a kultura</t>
  </si>
  <si>
    <t>Vzdělávání</t>
  </si>
  <si>
    <t>Stravování a ubytování</t>
  </si>
  <si>
    <t>Ostatní zboží a služby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</si>
  <si>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</si>
  <si>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</si>
  <si>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</si>
  <si>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</si>
  <si>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</si>
  <si>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</si>
  <si>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</si>
  <si>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</si>
  <si>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</si>
  <si>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</si>
  <si>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</si>
  <si>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</si>
  <si>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Obchodovatelné</t>
  </si>
  <si>
    <t>Neobchodovatelné</t>
  </si>
  <si>
    <t xml:space="preserve"> - potraviny</t>
  </si>
  <si>
    <t xml:space="preserve"> - ostatní</t>
  </si>
  <si>
    <t xml:space="preserve"> - regulované</t>
  </si>
  <si>
    <t xml:space="preserve">Propočet ČNB z dat převzatých od ČSÚ   </t>
  </si>
  <si>
    <t>změna v %, prosinec 1999=100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</si>
</sst>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6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tabSelected="1" defaultGridColor="0" zoomScaleSheetLayoutView="75" colorId="22" workbookViewId="0" topLeftCell="A1">
      <selection activeCell="K1" sqref="K1"/>
    </sheetView>
  </sheetViews>
  <sheetFormatPr defaultColWidth="7.796875" defaultRowHeight="15"/>
  <cols>
    <col min="1" max="1" width="2.8984375" style="0" customWidth="1"/>
    <col min="2" max="2" width="40.796875" style="0" customWidth="1"/>
    <col min="3" max="3" width="8.796875" style="0" customWidth="1"/>
    <col min="4" max="11" width="6.796875" style="0" customWidth="1"/>
  </cols>
  <sheetData>
    <row r="1" spans="1:11" ht="21" customHeight="1">
      <c r="A1" s="1"/>
      <c r="C1" s="2"/>
      <c r="D1" s="10"/>
      <c r="E1" s="10"/>
      <c r="F1" s="10"/>
      <c r="G1" s="10"/>
      <c r="H1" s="10"/>
      <c r="K1" s="10"/>
    </row>
    <row r="2" spans="1:3" ht="21" customHeight="1">
      <c r="A2" s="45" t="s">
        <v>4</v>
      </c>
      <c r="C2" s="2"/>
    </row>
    <row r="3" ht="21" customHeight="1">
      <c r="C3" s="2"/>
    </row>
    <row r="4" spans="1:11" ht="21" customHeight="1">
      <c r="A4" s="38"/>
      <c r="B4" s="8"/>
      <c r="C4" s="9"/>
      <c r="D4" s="8"/>
      <c r="E4" s="8"/>
      <c r="F4" s="8"/>
      <c r="G4" s="8"/>
      <c r="H4" s="8"/>
      <c r="I4" s="8"/>
      <c r="J4" s="8"/>
      <c r="K4" s="8"/>
    </row>
    <row r="5" ht="21" customHeight="1"/>
    <row r="6" spans="1:11" ht="21" customHeight="1">
      <c r="A6" s="39" t="s">
        <v>0</v>
      </c>
      <c r="D6" s="3"/>
      <c r="E6" s="3"/>
      <c r="F6" s="3"/>
      <c r="G6" s="3"/>
      <c r="H6" s="3"/>
      <c r="I6" s="40"/>
      <c r="K6" s="40" t="s">
        <v>40</v>
      </c>
    </row>
    <row r="7" spans="1:11" ht="21" customHeight="1">
      <c r="A7" s="11"/>
      <c r="B7" s="12"/>
      <c r="C7" s="35" t="s">
        <v>5</v>
      </c>
      <c r="D7" s="24"/>
      <c r="E7" s="24"/>
      <c r="F7" s="20"/>
      <c r="G7" s="19"/>
      <c r="H7" s="20"/>
      <c r="I7" s="20"/>
      <c r="J7" s="24"/>
      <c r="K7" s="21"/>
    </row>
    <row r="8" spans="1:11" ht="21" customHeight="1">
      <c r="A8" s="13" t="s">
        <v>7</v>
      </c>
      <c r="B8" s="14"/>
      <c r="C8" s="36" t="s">
        <v>6</v>
      </c>
      <c r="D8" s="30"/>
      <c r="E8" s="30"/>
      <c r="F8" s="32"/>
      <c r="G8" s="46"/>
      <c r="H8" s="32"/>
      <c r="I8" s="32"/>
      <c r="J8" s="30"/>
      <c r="K8" s="29"/>
    </row>
    <row r="9" spans="1:11" ht="21" customHeight="1">
      <c r="A9" s="13"/>
      <c r="B9" s="14"/>
      <c r="C9" s="36" t="s">
        <v>8</v>
      </c>
      <c r="D9" s="34">
        <v>2002</v>
      </c>
      <c r="E9" s="34">
        <v>2003</v>
      </c>
      <c r="F9" s="34">
        <v>2004</v>
      </c>
      <c r="G9" s="47">
        <v>2005</v>
      </c>
      <c r="H9" s="8"/>
      <c r="I9" s="25"/>
      <c r="J9" s="25"/>
      <c r="K9" s="33">
        <v>2006</v>
      </c>
    </row>
    <row r="10" spans="1:11" ht="21" customHeight="1" thickBot="1">
      <c r="A10" s="22"/>
      <c r="B10" s="23"/>
      <c r="C10" s="37" t="s">
        <v>9</v>
      </c>
      <c r="D10" s="31">
        <v>12</v>
      </c>
      <c r="E10" s="31">
        <v>12</v>
      </c>
      <c r="F10" s="31">
        <v>12</v>
      </c>
      <c r="G10" s="31">
        <v>3</v>
      </c>
      <c r="H10" s="31">
        <v>6</v>
      </c>
      <c r="I10" s="31">
        <v>9</v>
      </c>
      <c r="J10" s="31">
        <v>12</v>
      </c>
      <c r="K10" s="31">
        <v>3</v>
      </c>
    </row>
    <row r="11" spans="1:11" ht="21" customHeight="1">
      <c r="A11" s="41" t="s">
        <v>22</v>
      </c>
      <c r="B11" s="14" t="s">
        <v>10</v>
      </c>
      <c r="C11" s="15">
        <v>197.6</v>
      </c>
      <c r="D11" s="28">
        <v>2.1</v>
      </c>
      <c r="E11" s="28">
        <v>5.7</v>
      </c>
      <c r="F11" s="28">
        <v>6.6</v>
      </c>
      <c r="G11" s="28">
        <v>6.8</v>
      </c>
      <c r="H11" s="28">
        <v>7.5</v>
      </c>
      <c r="I11" s="28">
        <v>4.4</v>
      </c>
      <c r="J11" s="28">
        <v>5.6</v>
      </c>
      <c r="K11" s="28">
        <v>6</v>
      </c>
    </row>
    <row r="12" spans="1:11" ht="15" customHeight="1">
      <c r="A12" s="41"/>
      <c r="B12" s="7" t="s">
        <v>2</v>
      </c>
      <c r="C12" s="15">
        <v>197.6</v>
      </c>
      <c r="D12" s="28">
        <v>2.1</v>
      </c>
      <c r="E12" s="28">
        <v>5.7</v>
      </c>
      <c r="F12" s="28">
        <v>6.6</v>
      </c>
      <c r="G12" s="28">
        <v>6.8</v>
      </c>
      <c r="H12" s="28">
        <v>7.5</v>
      </c>
      <c r="I12" s="28">
        <v>4.4</v>
      </c>
      <c r="J12" s="28">
        <v>5.6</v>
      </c>
      <c r="K12" s="28">
        <v>6</v>
      </c>
    </row>
    <row r="13" spans="1:11" ht="15" customHeight="1">
      <c r="A13" s="41"/>
      <c r="B13" s="7"/>
      <c r="C13" s="15"/>
      <c r="D13" s="28"/>
      <c r="E13" s="28"/>
      <c r="F13" s="28"/>
      <c r="G13" s="28"/>
      <c r="H13" s="28"/>
      <c r="I13" s="28"/>
      <c r="J13" s="28"/>
      <c r="K13" s="28"/>
    </row>
    <row r="14" spans="1:11" ht="15" customHeight="1">
      <c r="A14" s="41" t="s">
        <v>23</v>
      </c>
      <c r="B14" s="14" t="s">
        <v>11</v>
      </c>
      <c r="C14" s="15">
        <v>79.2</v>
      </c>
      <c r="D14" s="28">
        <v>7.1</v>
      </c>
      <c r="E14" s="28">
        <v>7.8</v>
      </c>
      <c r="F14" s="28">
        <v>11.6</v>
      </c>
      <c r="G14" s="28">
        <v>12.7</v>
      </c>
      <c r="H14" s="28">
        <v>12.5</v>
      </c>
      <c r="I14" s="28">
        <v>12.3</v>
      </c>
      <c r="J14" s="28">
        <v>12.4</v>
      </c>
      <c r="K14" s="28">
        <v>13.7</v>
      </c>
    </row>
    <row r="15" spans="1:11" ht="15" customHeight="1">
      <c r="A15" s="41"/>
      <c r="B15" s="7" t="s">
        <v>2</v>
      </c>
      <c r="C15" s="15">
        <v>79.2</v>
      </c>
      <c r="D15" s="28">
        <v>7.1</v>
      </c>
      <c r="E15" s="28">
        <v>7.8</v>
      </c>
      <c r="F15" s="28">
        <v>11.6</v>
      </c>
      <c r="G15" s="28">
        <v>12.7</v>
      </c>
      <c r="H15" s="28">
        <v>12.5</v>
      </c>
      <c r="I15" s="28">
        <v>12.3</v>
      </c>
      <c r="J15" s="28">
        <v>12.4</v>
      </c>
      <c r="K15" s="28">
        <v>13.7</v>
      </c>
    </row>
    <row r="16" spans="1:11" ht="15" customHeight="1">
      <c r="A16" s="41"/>
      <c r="B16" s="7"/>
      <c r="C16" s="15"/>
      <c r="D16" s="28"/>
      <c r="E16" s="28"/>
      <c r="F16" s="28"/>
      <c r="G16" s="28"/>
      <c r="H16" s="28"/>
      <c r="I16" s="28"/>
      <c r="J16" s="28"/>
      <c r="K16" s="28"/>
    </row>
    <row r="17" spans="1:11" ht="15" customHeight="1">
      <c r="A17" s="41" t="s">
        <v>24</v>
      </c>
      <c r="B17" s="14" t="s">
        <v>12</v>
      </c>
      <c r="C17" s="15">
        <v>56.9</v>
      </c>
      <c r="D17" s="28">
        <f>92.3-100</f>
        <v>-7.700000000000003</v>
      </c>
      <c r="E17" s="28">
        <f>88.1-100</f>
        <v>-11.900000000000006</v>
      </c>
      <c r="F17" s="28">
        <f>85.4-100</f>
        <v>-14.599999999999994</v>
      </c>
      <c r="G17" s="28">
        <f>81.6-100</f>
        <v>-18.400000000000006</v>
      </c>
      <c r="H17" s="28">
        <f>81.7-100</f>
        <v>-18.299999999999997</v>
      </c>
      <c r="I17" s="28">
        <f>79.4-100</f>
        <v>-20.599999999999994</v>
      </c>
      <c r="J17" s="28">
        <f>79.8-100</f>
        <v>-20.200000000000003</v>
      </c>
      <c r="K17" s="28">
        <f>76.8-100</f>
        <v>-23.200000000000003</v>
      </c>
    </row>
    <row r="18" spans="1:11" ht="15" customHeight="1">
      <c r="A18" s="41"/>
      <c r="B18" s="7" t="s">
        <v>3</v>
      </c>
      <c r="C18" s="15">
        <v>1.4</v>
      </c>
      <c r="D18" s="28">
        <v>18.3</v>
      </c>
      <c r="E18" s="28">
        <v>21.1</v>
      </c>
      <c r="F18" s="28">
        <v>35.9</v>
      </c>
      <c r="G18" s="28">
        <v>36.9</v>
      </c>
      <c r="H18" s="28">
        <v>37.1</v>
      </c>
      <c r="I18" s="28">
        <v>37.6</v>
      </c>
      <c r="J18" s="28">
        <v>38.4</v>
      </c>
      <c r="K18" s="28">
        <v>40.8</v>
      </c>
    </row>
    <row r="19" spans="1:11" ht="15" customHeight="1">
      <c r="A19" s="41"/>
      <c r="B19" s="7" t="s">
        <v>2</v>
      </c>
      <c r="C19" s="15">
        <v>55.5</v>
      </c>
      <c r="D19" s="28">
        <f>91.6-100</f>
        <v>-8.400000000000006</v>
      </c>
      <c r="E19" s="28">
        <f>87.3-100</f>
        <v>-12.700000000000003</v>
      </c>
      <c r="F19" s="28">
        <f>84.1-100</f>
        <v>-15.900000000000006</v>
      </c>
      <c r="G19" s="28">
        <f>80.2-100</f>
        <v>-19.799999999999997</v>
      </c>
      <c r="H19" s="28">
        <f>80.3-100</f>
        <v>-19.700000000000003</v>
      </c>
      <c r="I19" s="28">
        <f>77.9-100</f>
        <v>-22.099999999999994</v>
      </c>
      <c r="J19" s="28">
        <f>78.3-100</f>
        <v>-21.700000000000003</v>
      </c>
      <c r="K19" s="28">
        <f>75.2-100</f>
        <v>-24.799999999999997</v>
      </c>
    </row>
    <row r="20" spans="1:11" ht="15" customHeight="1">
      <c r="A20" s="41"/>
      <c r="B20" s="7"/>
      <c r="C20" s="15"/>
      <c r="D20" s="28"/>
      <c r="E20" s="28"/>
      <c r="F20" s="28"/>
      <c r="G20" s="28"/>
      <c r="H20" s="28"/>
      <c r="I20" s="28"/>
      <c r="J20" s="28"/>
      <c r="K20" s="28"/>
    </row>
    <row r="21" spans="1:11" ht="15" customHeight="1">
      <c r="A21" s="41" t="s">
        <v>25</v>
      </c>
      <c r="B21" s="14" t="s">
        <v>13</v>
      </c>
      <c r="C21" s="15">
        <v>236.4</v>
      </c>
      <c r="D21" s="28">
        <v>24.3</v>
      </c>
      <c r="E21" s="28">
        <v>26.6</v>
      </c>
      <c r="F21" s="28">
        <v>32.2</v>
      </c>
      <c r="G21" s="28">
        <v>35.1</v>
      </c>
      <c r="H21" s="28">
        <v>35</v>
      </c>
      <c r="I21" s="28">
        <v>35.8</v>
      </c>
      <c r="J21" s="28">
        <v>38.9</v>
      </c>
      <c r="K21" s="28">
        <v>44.5</v>
      </c>
    </row>
    <row r="22" spans="1:11" ht="15" customHeight="1">
      <c r="A22" s="41"/>
      <c r="B22" s="7" t="s">
        <v>3</v>
      </c>
      <c r="C22" s="15">
        <v>226.1</v>
      </c>
      <c r="D22" s="28">
        <v>25.2</v>
      </c>
      <c r="E22" s="28">
        <v>27.5</v>
      </c>
      <c r="F22" s="28">
        <v>33.2</v>
      </c>
      <c r="G22" s="28">
        <v>36.2</v>
      </c>
      <c r="H22" s="28">
        <v>36.1</v>
      </c>
      <c r="I22" s="28">
        <v>36.9</v>
      </c>
      <c r="J22" s="28">
        <v>40.1</v>
      </c>
      <c r="K22" s="28">
        <v>45.9</v>
      </c>
    </row>
    <row r="23" spans="1:11" ht="15" customHeight="1">
      <c r="A23" s="41"/>
      <c r="B23" s="7" t="s">
        <v>2</v>
      </c>
      <c r="C23" s="15">
        <v>10.3</v>
      </c>
      <c r="D23" s="28">
        <v>4</v>
      </c>
      <c r="E23" s="28">
        <v>5.9</v>
      </c>
      <c r="F23" s="28">
        <v>10.7</v>
      </c>
      <c r="G23" s="28">
        <v>11.9</v>
      </c>
      <c r="H23" s="28">
        <v>10.6</v>
      </c>
      <c r="I23" s="28">
        <v>12</v>
      </c>
      <c r="J23" s="28">
        <v>12.4</v>
      </c>
      <c r="K23" s="28">
        <v>12.6</v>
      </c>
    </row>
    <row r="24" spans="1:11" ht="15" customHeight="1">
      <c r="A24" s="41"/>
      <c r="B24" s="7"/>
      <c r="C24" s="15"/>
      <c r="D24" s="28"/>
      <c r="E24" s="28"/>
      <c r="F24" s="28"/>
      <c r="G24" s="28"/>
      <c r="H24" s="28"/>
      <c r="I24" s="28"/>
      <c r="J24" s="28"/>
      <c r="K24" s="28"/>
    </row>
    <row r="25" spans="1:11" ht="15" customHeight="1">
      <c r="A25" s="41" t="s">
        <v>26</v>
      </c>
      <c r="B25" s="18" t="s">
        <v>14</v>
      </c>
      <c r="C25" s="15">
        <v>67.9</v>
      </c>
      <c r="D25" s="28">
        <f>99-100</f>
        <v>-1</v>
      </c>
      <c r="E25" s="28">
        <f>97-100</f>
        <v>-3</v>
      </c>
      <c r="F25" s="28">
        <f>95.1-100</f>
        <v>-4.900000000000006</v>
      </c>
      <c r="G25" s="28">
        <f>94.5-100</f>
        <v>-5.5</v>
      </c>
      <c r="H25" s="28">
        <f>94.1-100</f>
        <v>-5.900000000000006</v>
      </c>
      <c r="I25" s="28">
        <f>93.6-100</f>
        <v>-6.400000000000006</v>
      </c>
      <c r="J25" s="28">
        <f>93.4-100</f>
        <v>-6.599999999999994</v>
      </c>
      <c r="K25" s="28">
        <f>93-100</f>
        <v>-7</v>
      </c>
    </row>
    <row r="26" spans="1:11" ht="15" customHeight="1">
      <c r="A26" s="41"/>
      <c r="B26" s="7" t="s">
        <v>3</v>
      </c>
      <c r="C26" s="15">
        <v>2.9</v>
      </c>
      <c r="D26" s="28">
        <v>9.9</v>
      </c>
      <c r="E26" s="28">
        <v>12.3</v>
      </c>
      <c r="F26" s="28">
        <v>16.8</v>
      </c>
      <c r="G26" s="28">
        <v>15.7</v>
      </c>
      <c r="H26" s="28">
        <v>16.5</v>
      </c>
      <c r="I26" s="28">
        <v>17.1</v>
      </c>
      <c r="J26" s="28">
        <v>17.3</v>
      </c>
      <c r="K26" s="28">
        <v>19</v>
      </c>
    </row>
    <row r="27" spans="1:11" ht="15" customHeight="1">
      <c r="A27" s="41"/>
      <c r="B27" s="7" t="s">
        <v>2</v>
      </c>
      <c r="C27" s="15">
        <v>65</v>
      </c>
      <c r="D27" s="28">
        <f>98.5-100</f>
        <v>-1.5</v>
      </c>
      <c r="E27" s="28">
        <f>96.3-100</f>
        <v>-3.700000000000003</v>
      </c>
      <c r="F27" s="28">
        <f>94.1-100</f>
        <v>-5.900000000000006</v>
      </c>
      <c r="G27" s="28">
        <f>93.5-100</f>
        <v>-6.5</v>
      </c>
      <c r="H27" s="28">
        <f>93.1-100</f>
        <v>-6.900000000000006</v>
      </c>
      <c r="I27" s="28">
        <f>92.5-100</f>
        <v>-7.5</v>
      </c>
      <c r="J27" s="28">
        <f>92.3-100</f>
        <v>-7.700000000000003</v>
      </c>
      <c r="K27" s="28">
        <f>91.8-100</f>
        <v>-8.200000000000003</v>
      </c>
    </row>
    <row r="28" spans="1:11" ht="15" customHeight="1">
      <c r="A28" s="41"/>
      <c r="B28" s="7"/>
      <c r="C28" s="15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41" t="s">
        <v>27</v>
      </c>
      <c r="B29" s="14" t="s">
        <v>15</v>
      </c>
      <c r="C29" s="15">
        <v>14.3</v>
      </c>
      <c r="D29" s="28">
        <v>12.8</v>
      </c>
      <c r="E29" s="28">
        <v>16.4</v>
      </c>
      <c r="F29" s="28">
        <v>20.6</v>
      </c>
      <c r="G29" s="28">
        <v>26.7</v>
      </c>
      <c r="H29" s="28">
        <v>30.1</v>
      </c>
      <c r="I29" s="28">
        <v>31</v>
      </c>
      <c r="J29" s="28">
        <v>29.5</v>
      </c>
      <c r="K29" s="28">
        <v>32.3</v>
      </c>
    </row>
    <row r="30" spans="1:11" ht="15" customHeight="1">
      <c r="A30" s="41"/>
      <c r="B30" s="7" t="s">
        <v>3</v>
      </c>
      <c r="C30" s="15">
        <v>11</v>
      </c>
      <c r="D30" s="28">
        <v>15.4</v>
      </c>
      <c r="E30" s="28">
        <v>19.9</v>
      </c>
      <c r="F30" s="28">
        <v>25.2</v>
      </c>
      <c r="G30" s="28">
        <v>33.2</v>
      </c>
      <c r="H30" s="28">
        <v>37.4</v>
      </c>
      <c r="I30" s="28">
        <v>38.5</v>
      </c>
      <c r="J30" s="28">
        <v>36.5</v>
      </c>
      <c r="K30" s="28">
        <v>40</v>
      </c>
    </row>
    <row r="31" spans="1:11" ht="15" customHeight="1">
      <c r="A31" s="41"/>
      <c r="B31" s="7" t="s">
        <v>2</v>
      </c>
      <c r="C31" s="15">
        <v>3.3</v>
      </c>
      <c r="D31" s="28">
        <v>4.4</v>
      </c>
      <c r="E31" s="28">
        <v>5.1</v>
      </c>
      <c r="F31" s="28">
        <v>5.6</v>
      </c>
      <c r="G31" s="28">
        <v>5.7</v>
      </c>
      <c r="H31" s="28">
        <v>6.4</v>
      </c>
      <c r="I31" s="28">
        <v>6.4</v>
      </c>
      <c r="J31" s="28">
        <v>6.7</v>
      </c>
      <c r="K31" s="28">
        <v>7.1</v>
      </c>
    </row>
    <row r="32" spans="1:11" ht="15" customHeight="1">
      <c r="A32" s="41"/>
      <c r="B32" s="7"/>
      <c r="C32" s="15"/>
      <c r="D32" s="28"/>
      <c r="E32" s="28"/>
      <c r="F32" s="28"/>
      <c r="G32" s="28"/>
      <c r="H32" s="28"/>
      <c r="I32" s="28"/>
      <c r="J32" s="28"/>
      <c r="K32" s="28"/>
    </row>
    <row r="33" spans="1:11" ht="15" customHeight="1">
      <c r="A33" s="41" t="s">
        <v>28</v>
      </c>
      <c r="B33" s="14" t="s">
        <v>16</v>
      </c>
      <c r="C33" s="15">
        <v>101.4</v>
      </c>
      <c r="D33" s="28">
        <v>4.1</v>
      </c>
      <c r="E33" s="28">
        <v>3.6</v>
      </c>
      <c r="F33" s="28">
        <v>5</v>
      </c>
      <c r="G33" s="28">
        <v>4.1</v>
      </c>
      <c r="H33" s="28">
        <v>7.8</v>
      </c>
      <c r="I33" s="28">
        <v>13.6</v>
      </c>
      <c r="J33" s="28">
        <v>8.8</v>
      </c>
      <c r="K33" s="28">
        <v>8.5</v>
      </c>
    </row>
    <row r="34" spans="1:11" ht="15" customHeight="1">
      <c r="A34" s="41"/>
      <c r="B34" s="7" t="s">
        <v>3</v>
      </c>
      <c r="C34" s="15">
        <v>27.4</v>
      </c>
      <c r="D34" s="28">
        <v>16</v>
      </c>
      <c r="E34" s="28">
        <v>18.4</v>
      </c>
      <c r="F34" s="28">
        <v>23</v>
      </c>
      <c r="G34" s="28">
        <v>24.4</v>
      </c>
      <c r="H34" s="28">
        <v>24.7</v>
      </c>
      <c r="I34" s="28">
        <v>26.3</v>
      </c>
      <c r="J34" s="28">
        <v>26.8</v>
      </c>
      <c r="K34" s="28">
        <v>28.6</v>
      </c>
    </row>
    <row r="35" spans="1:11" ht="15" customHeight="1">
      <c r="A35" s="41"/>
      <c r="B35" s="7" t="s">
        <v>2</v>
      </c>
      <c r="C35" s="15">
        <v>74</v>
      </c>
      <c r="D35" s="28">
        <f>99.7-100</f>
        <v>-0.29999999999999716</v>
      </c>
      <c r="E35" s="28">
        <f>98.1-100</f>
        <v>-1.9000000000000057</v>
      </c>
      <c r="F35" s="28">
        <f>98.4-100</f>
        <v>-1.5999999999999943</v>
      </c>
      <c r="G35" s="28">
        <f>96.6-100</f>
        <v>-3.4000000000000057</v>
      </c>
      <c r="H35" s="28">
        <v>1.5</v>
      </c>
      <c r="I35" s="28">
        <v>8.9</v>
      </c>
      <c r="J35" s="28">
        <v>2.1</v>
      </c>
      <c r="K35" s="28">
        <v>1.1</v>
      </c>
    </row>
    <row r="36" spans="1:11" ht="15" customHeight="1">
      <c r="A36" s="41"/>
      <c r="B36" s="7"/>
      <c r="C36" s="15"/>
      <c r="D36" s="28"/>
      <c r="E36" s="28"/>
      <c r="F36" s="28"/>
      <c r="G36" s="28"/>
      <c r="H36" s="28"/>
      <c r="I36" s="28"/>
      <c r="J36" s="28"/>
      <c r="K36" s="28"/>
    </row>
    <row r="37" spans="1:11" ht="15" customHeight="1">
      <c r="A37" s="41" t="s">
        <v>29</v>
      </c>
      <c r="B37" s="14" t="s">
        <v>17</v>
      </c>
      <c r="C37" s="15">
        <v>22.5</v>
      </c>
      <c r="D37" s="28">
        <v>8.2</v>
      </c>
      <c r="E37" s="28">
        <v>7.2</v>
      </c>
      <c r="F37" s="28">
        <v>21</v>
      </c>
      <c r="G37" s="28">
        <v>20.1</v>
      </c>
      <c r="H37" s="28">
        <v>38.6</v>
      </c>
      <c r="I37" s="28">
        <v>38.2</v>
      </c>
      <c r="J37" s="28">
        <v>38.1</v>
      </c>
      <c r="K37" s="28">
        <v>36</v>
      </c>
    </row>
    <row r="38" spans="1:11" ht="15" customHeight="1">
      <c r="A38" s="41"/>
      <c r="B38" s="7" t="s">
        <v>3</v>
      </c>
      <c r="C38" s="15">
        <v>21</v>
      </c>
      <c r="D38" s="28">
        <v>2.1</v>
      </c>
      <c r="E38" s="28">
        <v>2.3</v>
      </c>
      <c r="F38" s="28">
        <v>16.6</v>
      </c>
      <c r="G38" s="28">
        <v>15.8</v>
      </c>
      <c r="H38" s="28">
        <v>46.8</v>
      </c>
      <c r="I38" s="28">
        <v>46.5</v>
      </c>
      <c r="J38" s="28">
        <v>46.5</v>
      </c>
      <c r="K38" s="28">
        <v>46.5</v>
      </c>
    </row>
    <row r="39" spans="1:11" ht="15" customHeight="1">
      <c r="A39" s="41"/>
      <c r="B39" s="7" t="s">
        <v>2</v>
      </c>
      <c r="C39" s="15">
        <v>1.5</v>
      </c>
      <c r="D39" s="28">
        <v>95.9</v>
      </c>
      <c r="E39" s="28">
        <v>77.5</v>
      </c>
      <c r="F39" s="28">
        <v>83.6</v>
      </c>
      <c r="G39" s="28">
        <v>82</v>
      </c>
      <c r="H39" s="28">
        <f>21-100</f>
        <v>-79</v>
      </c>
      <c r="I39" s="28">
        <f>19.2-100</f>
        <v>-80.8</v>
      </c>
      <c r="J39" s="28">
        <f>17.7-100</f>
        <v>-82.3</v>
      </c>
      <c r="K39" s="28">
        <f>14.2-100</f>
        <v>-85.8</v>
      </c>
    </row>
    <row r="40" spans="1:11" ht="15" customHeight="1">
      <c r="A40" s="41"/>
      <c r="B40" s="7"/>
      <c r="C40" s="15"/>
      <c r="D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41" t="s">
        <v>30</v>
      </c>
      <c r="B41" s="14" t="s">
        <v>18</v>
      </c>
      <c r="C41" s="15">
        <v>95.5</v>
      </c>
      <c r="D41" s="28">
        <v>7.2</v>
      </c>
      <c r="E41" s="28">
        <v>6.1</v>
      </c>
      <c r="F41" s="28">
        <v>7.9</v>
      </c>
      <c r="G41" s="28">
        <v>10.1</v>
      </c>
      <c r="H41" s="28">
        <v>10.1</v>
      </c>
      <c r="I41" s="28">
        <v>10.1</v>
      </c>
      <c r="J41" s="28">
        <v>10.5</v>
      </c>
      <c r="K41" s="28">
        <v>12.1</v>
      </c>
    </row>
    <row r="42" spans="1:11" ht="15" customHeight="1">
      <c r="A42" s="41"/>
      <c r="B42" s="7" t="s">
        <v>3</v>
      </c>
      <c r="C42" s="15">
        <v>60.4</v>
      </c>
      <c r="D42" s="28">
        <v>16.2</v>
      </c>
      <c r="E42" s="28">
        <v>16.7</v>
      </c>
      <c r="F42" s="28">
        <v>21.2</v>
      </c>
      <c r="G42" s="28">
        <v>25</v>
      </c>
      <c r="H42" s="28">
        <v>26.2</v>
      </c>
      <c r="I42" s="28">
        <v>26.8</v>
      </c>
      <c r="J42" s="28">
        <v>27.4</v>
      </c>
      <c r="K42" s="28">
        <v>30</v>
      </c>
    </row>
    <row r="43" spans="1:11" ht="15" customHeight="1">
      <c r="A43" s="41"/>
      <c r="B43" s="7" t="s">
        <v>2</v>
      </c>
      <c r="C43" s="15">
        <v>35.1</v>
      </c>
      <c r="D43" s="28">
        <f>91.7-100</f>
        <v>-8.299999999999997</v>
      </c>
      <c r="E43" s="28">
        <f>87.9-100</f>
        <v>-12.099999999999994</v>
      </c>
      <c r="F43" s="28">
        <f>85-100</f>
        <v>-15</v>
      </c>
      <c r="G43" s="28">
        <f>84.5-100</f>
        <v>-15.5</v>
      </c>
      <c r="H43" s="28">
        <f>82.3-100</f>
        <v>-17.700000000000003</v>
      </c>
      <c r="I43" s="28">
        <f>81.3-100</f>
        <v>-18.700000000000003</v>
      </c>
      <c r="J43" s="28">
        <f>81.4-100</f>
        <v>-18.599999999999994</v>
      </c>
      <c r="K43" s="28">
        <f>81.3-100</f>
        <v>-18.700000000000003</v>
      </c>
    </row>
    <row r="44" spans="1:11" ht="15" customHeight="1">
      <c r="A44" s="41"/>
      <c r="B44" s="7"/>
      <c r="C44" s="15"/>
      <c r="D44" s="28"/>
      <c r="E44" s="28"/>
      <c r="F44" s="28"/>
      <c r="G44" s="28"/>
      <c r="H44" s="28"/>
      <c r="I44" s="28"/>
      <c r="J44" s="28"/>
      <c r="K44" s="28"/>
    </row>
    <row r="45" spans="1:11" ht="15" customHeight="1">
      <c r="A45" s="41" t="s">
        <v>31</v>
      </c>
      <c r="B45" s="14" t="s">
        <v>19</v>
      </c>
      <c r="C45" s="15">
        <v>4.5</v>
      </c>
      <c r="D45" s="28">
        <v>11.3</v>
      </c>
      <c r="E45" s="28">
        <v>12</v>
      </c>
      <c r="F45" s="28">
        <v>18.1</v>
      </c>
      <c r="G45" s="28">
        <v>15.8</v>
      </c>
      <c r="H45" s="28">
        <v>15.6</v>
      </c>
      <c r="I45" s="28">
        <v>19.5</v>
      </c>
      <c r="J45" s="28">
        <v>20.2</v>
      </c>
      <c r="K45" s="28">
        <v>20.1</v>
      </c>
    </row>
    <row r="46" spans="1:11" ht="15" customHeight="1">
      <c r="A46" s="41"/>
      <c r="B46" s="7" t="s">
        <v>3</v>
      </c>
      <c r="C46" s="15">
        <v>4.5</v>
      </c>
      <c r="D46" s="28">
        <v>11.3</v>
      </c>
      <c r="E46" s="28">
        <v>12</v>
      </c>
      <c r="F46" s="28">
        <v>18.1</v>
      </c>
      <c r="G46" s="28">
        <v>15.8</v>
      </c>
      <c r="H46" s="28">
        <v>15.6</v>
      </c>
      <c r="I46" s="28">
        <v>19.5</v>
      </c>
      <c r="J46" s="28">
        <v>20.2</v>
      </c>
      <c r="K46" s="28">
        <v>20.1</v>
      </c>
    </row>
    <row r="47" spans="1:11" ht="15" customHeight="1">
      <c r="A47" s="41"/>
      <c r="B47" s="7"/>
      <c r="C47" s="15"/>
      <c r="D47" s="28"/>
      <c r="E47" s="28"/>
      <c r="F47" s="28"/>
      <c r="G47" s="28"/>
      <c r="H47" s="28"/>
      <c r="I47" s="28"/>
      <c r="J47" s="28"/>
      <c r="K47" s="28"/>
    </row>
    <row r="48" spans="1:11" ht="15" customHeight="1">
      <c r="A48" s="41" t="s">
        <v>32</v>
      </c>
      <c r="B48" s="14" t="s">
        <v>20</v>
      </c>
      <c r="C48" s="15">
        <v>74.2</v>
      </c>
      <c r="D48" s="28">
        <v>8.7</v>
      </c>
      <c r="E48" s="28">
        <v>10.8</v>
      </c>
      <c r="F48" s="28">
        <v>19.6</v>
      </c>
      <c r="G48" s="28">
        <v>21.2</v>
      </c>
      <c r="H48" s="28">
        <v>21.5</v>
      </c>
      <c r="I48" s="28">
        <v>22.4</v>
      </c>
      <c r="J48" s="28">
        <v>22.8</v>
      </c>
      <c r="K48" s="28">
        <v>24.1</v>
      </c>
    </row>
    <row r="49" spans="1:11" ht="15" customHeight="1">
      <c r="A49" s="41"/>
      <c r="B49" s="7" t="s">
        <v>3</v>
      </c>
      <c r="C49" s="15">
        <v>74.2</v>
      </c>
      <c r="D49" s="28">
        <v>8.7</v>
      </c>
      <c r="E49" s="28">
        <v>10.8</v>
      </c>
      <c r="F49" s="28">
        <v>19.6</v>
      </c>
      <c r="G49" s="28">
        <v>21.2</v>
      </c>
      <c r="H49" s="28">
        <v>21.5</v>
      </c>
      <c r="I49" s="28">
        <v>22.4</v>
      </c>
      <c r="J49" s="28">
        <v>22.8</v>
      </c>
      <c r="K49" s="28">
        <v>24.1</v>
      </c>
    </row>
    <row r="50" spans="1:11" ht="15" customHeight="1">
      <c r="A50" s="41"/>
      <c r="B50" s="7"/>
      <c r="C50" s="15"/>
      <c r="D50" s="28"/>
      <c r="E50" s="28"/>
      <c r="F50" s="28"/>
      <c r="G50" s="28"/>
      <c r="H50" s="28"/>
      <c r="I50" s="28"/>
      <c r="J50" s="28"/>
      <c r="K50" s="28"/>
    </row>
    <row r="51" spans="1:11" ht="15" customHeight="1">
      <c r="A51" s="41" t="s">
        <v>33</v>
      </c>
      <c r="B51" s="14" t="s">
        <v>21</v>
      </c>
      <c r="C51" s="15">
        <v>49.5</v>
      </c>
      <c r="D51" s="28">
        <v>11.9</v>
      </c>
      <c r="E51" s="28">
        <v>15.2</v>
      </c>
      <c r="F51" s="28">
        <v>20.3</v>
      </c>
      <c r="G51" s="28">
        <v>20.9</v>
      </c>
      <c r="H51" s="28">
        <v>20.7</v>
      </c>
      <c r="I51" s="28">
        <v>20.7</v>
      </c>
      <c r="J51" s="28">
        <v>20.9</v>
      </c>
      <c r="K51" s="28">
        <v>22.7</v>
      </c>
    </row>
    <row r="52" spans="1:11" ht="15" customHeight="1">
      <c r="A52" s="41"/>
      <c r="B52" s="7" t="s">
        <v>3</v>
      </c>
      <c r="C52" s="15">
        <v>22</v>
      </c>
      <c r="D52" s="28">
        <v>25.8</v>
      </c>
      <c r="E52" s="28">
        <v>36.4</v>
      </c>
      <c r="F52" s="28">
        <v>48.4</v>
      </c>
      <c r="G52" s="28">
        <v>50.3</v>
      </c>
      <c r="H52" s="28">
        <v>50.7</v>
      </c>
      <c r="I52" s="28">
        <v>51.2</v>
      </c>
      <c r="J52" s="28">
        <v>51.5</v>
      </c>
      <c r="K52" s="28">
        <v>55.4</v>
      </c>
    </row>
    <row r="53" spans="1:11" ht="15" customHeight="1">
      <c r="A53" s="41"/>
      <c r="B53" s="7" t="s">
        <v>2</v>
      </c>
      <c r="C53" s="15">
        <v>27.5</v>
      </c>
      <c r="D53" s="28">
        <v>0.8</v>
      </c>
      <c r="E53" s="28">
        <f>98.3-100</f>
        <v>-1.7000000000000028</v>
      </c>
      <c r="F53" s="28">
        <f>97.8-100</f>
        <v>-2.200000000000003</v>
      </c>
      <c r="G53" s="28">
        <f>97.4-100</f>
        <v>-2.5999999999999943</v>
      </c>
      <c r="H53" s="28">
        <f>96.8-100</f>
        <v>-3.200000000000003</v>
      </c>
      <c r="I53" s="28">
        <f>96.4-100</f>
        <v>-3.5999999999999943</v>
      </c>
      <c r="J53" s="28">
        <f>96.5-100</f>
        <v>-3.5</v>
      </c>
      <c r="K53" s="28">
        <f>96.6-100</f>
        <v>-3.4000000000000057</v>
      </c>
    </row>
    <row r="54" spans="1:11" ht="15" customHeight="1">
      <c r="A54" s="42"/>
      <c r="B54" s="14"/>
      <c r="C54" s="15"/>
      <c r="D54" s="28"/>
      <c r="E54" s="28"/>
      <c r="F54" s="28"/>
      <c r="G54" s="28"/>
      <c r="H54" s="28"/>
      <c r="I54" s="28"/>
      <c r="J54" s="28"/>
      <c r="K54" s="28"/>
    </row>
    <row r="55" spans="1:11" ht="15" customHeight="1">
      <c r="A55" s="43" t="s">
        <v>1</v>
      </c>
      <c r="B55" s="14"/>
      <c r="C55" s="15">
        <v>1000</v>
      </c>
      <c r="D55" s="28">
        <v>9</v>
      </c>
      <c r="E55" s="28">
        <v>10.1</v>
      </c>
      <c r="F55" s="28">
        <v>13.2</v>
      </c>
      <c r="G55" s="28">
        <v>14.1</v>
      </c>
      <c r="H55" s="28">
        <v>15</v>
      </c>
      <c r="I55" s="28">
        <v>15.1</v>
      </c>
      <c r="J55" s="28">
        <v>15.7</v>
      </c>
      <c r="K55" s="28">
        <v>17.3</v>
      </c>
    </row>
    <row r="56" spans="1:11" ht="15" customHeight="1">
      <c r="A56" s="43"/>
      <c r="B56" s="14"/>
      <c r="C56" s="15"/>
      <c r="D56" s="28"/>
      <c r="E56" s="28"/>
      <c r="F56" s="28"/>
      <c r="G56" s="28"/>
      <c r="H56" s="28"/>
      <c r="I56" s="28"/>
      <c r="J56" s="28"/>
      <c r="K56" s="28"/>
    </row>
    <row r="57" spans="1:11" ht="15" customHeight="1">
      <c r="A57" s="42"/>
      <c r="B57" s="14" t="s">
        <v>34</v>
      </c>
      <c r="C57" s="15">
        <v>549.1</v>
      </c>
      <c r="D57" s="28">
        <v>0.6</v>
      </c>
      <c r="E57" s="28">
        <v>0.7</v>
      </c>
      <c r="F57" s="28">
        <v>0.9</v>
      </c>
      <c r="G57" s="28">
        <v>0.4</v>
      </c>
      <c r="H57" s="28">
        <v>0.6</v>
      </c>
      <c r="I57" s="28">
        <v>0.1</v>
      </c>
      <c r="J57" s="28">
        <f>99.7-100</f>
        <v>-0.29999999999999716</v>
      </c>
      <c r="K57" s="28">
        <f>99.4-100</f>
        <v>-0.5999999999999943</v>
      </c>
    </row>
    <row r="58" spans="1:11" ht="15" customHeight="1">
      <c r="A58" s="42"/>
      <c r="B58" s="17" t="s">
        <v>36</v>
      </c>
      <c r="C58" s="15">
        <v>276.8</v>
      </c>
      <c r="D58" s="28">
        <v>3.5</v>
      </c>
      <c r="E58" s="28">
        <v>6.3</v>
      </c>
      <c r="F58" s="28">
        <v>8</v>
      </c>
      <c r="G58" s="28">
        <v>8.5</v>
      </c>
      <c r="H58" s="28">
        <v>8.9</v>
      </c>
      <c r="I58" s="28">
        <v>6.7</v>
      </c>
      <c r="J58" s="28">
        <v>7.5</v>
      </c>
      <c r="K58" s="28">
        <v>8.2</v>
      </c>
    </row>
    <row r="59" spans="1:11" ht="15" customHeight="1">
      <c r="A59" s="42"/>
      <c r="B59" s="17" t="s">
        <v>37</v>
      </c>
      <c r="C59" s="15">
        <v>272.3</v>
      </c>
      <c r="D59" s="28">
        <f>97.6-100</f>
        <v>-2.4000000000000057</v>
      </c>
      <c r="E59" s="28">
        <f>95-100</f>
        <v>-5</v>
      </c>
      <c r="F59" s="28">
        <f>93.7-100</f>
        <v>-6.299999999999997</v>
      </c>
      <c r="G59" s="28">
        <f>92.2-100</f>
        <v>-7.799999999999997</v>
      </c>
      <c r="H59" s="28">
        <f>92.2-100</f>
        <v>-7.799999999999997</v>
      </c>
      <c r="I59" s="28">
        <f>93.5-100</f>
        <v>-6.5</v>
      </c>
      <c r="J59" s="28">
        <f>91.7-100</f>
        <v>-8.299999999999997</v>
      </c>
      <c r="K59" s="28">
        <f>90.5-100</f>
        <v>-9.5</v>
      </c>
    </row>
    <row r="60" spans="1:11" ht="15" customHeight="1">
      <c r="A60" s="42"/>
      <c r="B60" s="17"/>
      <c r="C60" s="15"/>
      <c r="D60" s="28"/>
      <c r="E60" s="28"/>
      <c r="F60" s="28"/>
      <c r="G60" s="28"/>
      <c r="H60" s="28"/>
      <c r="I60" s="28"/>
      <c r="J60" s="28"/>
      <c r="K60" s="28"/>
    </row>
    <row r="61" spans="1:11" ht="15" customHeight="1">
      <c r="A61" s="42"/>
      <c r="B61" s="14" t="s">
        <v>35</v>
      </c>
      <c r="C61" s="15">
        <v>450.9</v>
      </c>
      <c r="D61" s="28">
        <v>19.2</v>
      </c>
      <c r="E61" s="28">
        <v>21.6</v>
      </c>
      <c r="F61" s="28">
        <v>28.2</v>
      </c>
      <c r="G61" s="28">
        <v>30.8</v>
      </c>
      <c r="H61" s="28">
        <v>32.6</v>
      </c>
      <c r="I61" s="28">
        <v>33.4</v>
      </c>
      <c r="J61" s="28">
        <v>35.2</v>
      </c>
      <c r="K61" s="28">
        <v>39.1</v>
      </c>
    </row>
    <row r="62" spans="1:11" ht="15" customHeight="1">
      <c r="A62" s="42"/>
      <c r="B62" s="17" t="s">
        <v>37</v>
      </c>
      <c r="C62" s="15">
        <v>271.2</v>
      </c>
      <c r="D62" s="28">
        <v>16.5</v>
      </c>
      <c r="E62" s="28">
        <v>19.4</v>
      </c>
      <c r="F62" s="28">
        <v>26.9</v>
      </c>
      <c r="G62" s="28">
        <v>28.9</v>
      </c>
      <c r="H62" s="28">
        <v>29.5</v>
      </c>
      <c r="I62" s="28">
        <v>33.1</v>
      </c>
      <c r="J62" s="28">
        <v>32.8</v>
      </c>
      <c r="K62" s="28">
        <v>35.1</v>
      </c>
    </row>
    <row r="63" spans="1:11" ht="15" customHeight="1">
      <c r="A63" s="42"/>
      <c r="B63" s="17" t="s">
        <v>38</v>
      </c>
      <c r="C63" s="15">
        <v>179.7</v>
      </c>
      <c r="D63" s="28">
        <v>23.2</v>
      </c>
      <c r="E63" s="28">
        <v>24.9</v>
      </c>
      <c r="F63" s="28">
        <v>30.3</v>
      </c>
      <c r="G63" s="28">
        <v>33.7</v>
      </c>
      <c r="H63" s="28">
        <v>37.3</v>
      </c>
      <c r="I63" s="28">
        <v>33.8</v>
      </c>
      <c r="J63" s="28">
        <v>38.8</v>
      </c>
      <c r="K63" s="28">
        <v>45</v>
      </c>
    </row>
    <row r="64" spans="1:11" ht="15" customHeight="1">
      <c r="A64" s="44"/>
      <c r="B64" s="27"/>
      <c r="C64" s="16"/>
      <c r="D64" s="6"/>
      <c r="E64" s="6"/>
      <c r="F64" s="6"/>
      <c r="G64" s="6"/>
      <c r="H64" s="6"/>
      <c r="I64" s="6"/>
      <c r="J64" s="6"/>
      <c r="K64" s="6"/>
    </row>
    <row r="65" ht="15" customHeight="1">
      <c r="A65" s="5"/>
    </row>
    <row r="66" spans="1:3" ht="15" customHeight="1">
      <c r="A66" s="4" t="s">
        <v>39</v>
      </c>
      <c r="C66" s="26"/>
    </row>
    <row r="67" spans="3:11" ht="15">
      <c r="C67" s="26"/>
      <c r="D67" s="26"/>
      <c r="E67" s="26"/>
      <c r="F67" s="26"/>
      <c r="G67" s="26"/>
      <c r="H67" s="26"/>
      <c r="I67" s="26"/>
      <c r="J67" s="26"/>
      <c r="K67" s="26"/>
    </row>
    <row r="68" spans="3:11" ht="15">
      <c r="C68" s="26"/>
      <c r="D68" s="26"/>
      <c r="E68" s="26"/>
      <c r="F68" s="26"/>
      <c r="G68" s="26"/>
      <c r="H68" s="26"/>
      <c r="I68" s="26"/>
      <c r="J68" s="26"/>
      <c r="K68" s="26"/>
    </row>
    <row r="69" spans="3:11" ht="15">
      <c r="C69" s="26"/>
      <c r="D69" s="26"/>
      <c r="E69" s="26"/>
      <c r="F69" s="26"/>
      <c r="G69" s="26"/>
      <c r="H69" s="26"/>
      <c r="I69" s="26"/>
      <c r="J69" s="26"/>
      <c r="K69" s="26"/>
    </row>
    <row r="70" spans="2:3" ht="15">
      <c r="B70" s="17"/>
      <c r="C70" s="26"/>
    </row>
    <row r="71" spans="2:3" ht="15">
      <c r="B71" s="17"/>
      <c r="C71" s="26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7" r:id="rId1"/>
  <ignoredErrors>
    <ignoredError sqref="J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2006-04-19T07:08:56Z</cp:lastPrinted>
  <dcterms:created xsi:type="dcterms:W3CDTF">1998-06-08T08:57:23Z</dcterms:created>
  <dcterms:modified xsi:type="dcterms:W3CDTF">2006-05-02T10:03:15Z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