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2265" windowWidth="9420" windowHeight="4500" activeTab="0"/>
  </bookViews>
  <sheets>
    <sheet name="Příloha 10_1" sheetId="1" r:id="rId1"/>
    <sheet name="Příloha 10_2" sheetId="2" r:id="rId2"/>
  </sheets>
  <definedNames>
    <definedName name="graf" localSheetId="0" hidden="1">{#N/A,#N/A,TRUE,"Tab0201";#N/A,#N/A,TRUE,"Tab0202";#N/A,#N/A,TRUE,"Tab0203"}</definedName>
    <definedName name="graf" hidden="1">{#N/A,#N/A,TRUE,"Tab0201";#N/A,#N/A,TRUE,"Tab0202";#N/A,#N/A,TRUE,"Tab0203"}</definedName>
    <definedName name="graf007" hidden="1">{#N/A,#N/A,TRUE,"Tab0201";#N/A,#N/A,TRUE,"Tab0202";#N/A,#N/A,TRUE,"Tab0203"}</definedName>
    <definedName name="graf06" localSheetId="0" hidden="1">{#N/A,#N/A,TRUE,"Tab0201";#N/A,#N/A,TRUE,"Tab0202";#N/A,#N/A,TRUE,"Tab0203"}</definedName>
    <definedName name="graf06" hidden="1">{#N/A,#N/A,TRUE,"Tab0201";#N/A,#N/A,TRUE,"Tab0202";#N/A,#N/A,TRUE,"Tab0203"}</definedName>
    <definedName name="_xlnm.Print_Area" localSheetId="0">'Příloha 10_1'!$B$2:$N$34</definedName>
    <definedName name="portfolia" localSheetId="0" hidden="1">{#N/A,#N/A,TRUE,"Tab0201";#N/A,#N/A,TRUE,"Tab0202";#N/A,#N/A,TRUE,"Tab0203"}</definedName>
    <definedName name="portfolia" hidden="1">{#N/A,#N/A,TRUE,"Tab0201";#N/A,#N/A,TRUE,"Tab0202";#N/A,#N/A,TRUE,"Tab0203"}</definedName>
    <definedName name="tab06" localSheetId="0" hidden="1">{#N/A,#N/A,TRUE,"Tab0201";#N/A,#N/A,TRUE,"Tab0202";#N/A,#N/A,TRUE,"Tab0203"}</definedName>
    <definedName name="tab06" hidden="1">{#N/A,#N/A,TRUE,"Tab0201";#N/A,#N/A,TRUE,"Tab0202";#N/A,#N/A,TRUE,"Tab0203"}</definedName>
    <definedName name="vrn.tab05" localSheetId="0" hidden="1">{#N/A,#N/A,TRUE,"Tab0201";#N/A,#N/A,TRUE,"Tab0202";#N/A,#N/A,TRUE,"Tab0203"}</definedName>
    <definedName name="vrn.tab05" hidden="1">{#N/A,#N/A,TRUE,"Tab0201";#N/A,#N/A,TRUE,"Tab0202";#N/A,#N/A,TRUE,"Tab0203"}</definedName>
    <definedName name="wrn.ab04" localSheetId="0" hidden="1">{#N/A,#N/A,TRUE,"Tab0201";#N/A,#N/A,TRUE,"Tab0202";#N/A,#N/A,TRUE,"Tab0203"}</definedName>
    <definedName name="wrn.ab04" hidden="1">{#N/A,#N/A,TRUE,"Tab0201";#N/A,#N/A,TRUE,"Tab0202";#N/A,#N/A,TRUE,"Tab0203"}</definedName>
    <definedName name="wrn.Tab02." localSheetId="0" hidden="1">{#N/A,#N/A,TRUE,"Tab0201";#N/A,#N/A,TRUE,"Tab0202";#N/A,#N/A,TRUE,"Tab0203"}</definedName>
    <definedName name="wrn.Tab02." hidden="1">{#N/A,#N/A,TRUE,"Tab0201";#N/A,#N/A,TRUE,"Tab0202";#N/A,#N/A,TRUE,"Tab0203"}</definedName>
    <definedName name="wrn.Tab03" localSheetId="0" hidden="1">{#N/A,#N/A,TRUE,"Tab0201";#N/A,#N/A,TRUE,"Tab0202";#N/A,#N/A,TRUE,"Tab0203"}</definedName>
    <definedName name="wrn.Tab03" hidden="1">{#N/A,#N/A,TRUE,"Tab0201";#N/A,#N/A,TRUE,"Tab0202";#N/A,#N/A,TRUE,"Tab0203"}</definedName>
    <definedName name="wrn.Tab0305" localSheetId="0" hidden="1">{#N/A,#N/A,TRUE,"Tab0201";#N/A,#N/A,TRUE,"Tab0202";#N/A,#N/A,TRUE,"Tab0203"}</definedName>
    <definedName name="wrn.Tab0305" hidden="1">{#N/A,#N/A,TRUE,"Tab0201";#N/A,#N/A,TRUE,"Tab0202";#N/A,#N/A,TRUE,"Tab0203"}</definedName>
    <definedName name="wrn.tab06" localSheetId="0" hidden="1">{#N/A,#N/A,TRUE,"Tab0201";#N/A,#N/A,TRUE,"Tab0202";#N/A,#N/A,TRUE,"Tab0203"}</definedName>
    <definedName name="wrn.tab06" hidden="1">{#N/A,#N/A,TRUE,"Tab0201";#N/A,#N/A,TRUE,"Tab0202";#N/A,#N/A,TRUE,"Tab0203"}</definedName>
  </definedNames>
  <calcPr fullCalcOnLoad="1"/>
</workbook>
</file>

<file path=xl/sharedStrings.xml><?xml version="1.0" encoding="utf-8"?>
<sst xmlns="http://schemas.openxmlformats.org/spreadsheetml/2006/main" count="455" uniqueCount="322">
  <si>
    <t>Others</t>
  </si>
  <si>
    <t>Equity securities</t>
  </si>
  <si>
    <t>Spojené státy americké</t>
  </si>
  <si>
    <t>France</t>
  </si>
  <si>
    <t>Luxembourg</t>
  </si>
  <si>
    <t>Germany</t>
  </si>
  <si>
    <t>Austria</t>
  </si>
  <si>
    <t>United Kingdom</t>
  </si>
  <si>
    <t>Cyprus</t>
  </si>
  <si>
    <t>USA</t>
  </si>
  <si>
    <t>PORTFOLIOVÉ   INVESTICE   DO   KORUNOVÝCH   INSTRUMENTŮ</t>
  </si>
  <si>
    <t>Tržní hodnota cenného papíru</t>
  </si>
  <si>
    <t>Výroba a rozvod elektřiny, plynu a tepelné energie</t>
  </si>
  <si>
    <t>Spojené král. Velké Británie a Sev. Irska</t>
  </si>
  <si>
    <t xml:space="preserve">Majetkové  CP </t>
  </si>
  <si>
    <t>Dluh. CP se spl.nad 1 rok</t>
  </si>
  <si>
    <t>Lucemburské velkovévodství</t>
  </si>
  <si>
    <t xml:space="preserve">Dluh. CP se spl.do 1 roku </t>
  </si>
  <si>
    <t>Spoje</t>
  </si>
  <si>
    <t>Rakouská republika</t>
  </si>
  <si>
    <t>Činnosti v oblasti nemovitostí</t>
  </si>
  <si>
    <t>Kyperská republika</t>
  </si>
  <si>
    <t>Ostatní</t>
  </si>
  <si>
    <t>C E L K E M</t>
  </si>
  <si>
    <t>Annex: 7/1</t>
  </si>
  <si>
    <t>PORTFOLIO INVESTMENT IN KORUNA INSTRUMENTS</t>
  </si>
  <si>
    <t>ECONOMIC ACTIVITY</t>
  </si>
  <si>
    <t>TERRITORIAL STRUCTURE</t>
  </si>
  <si>
    <t>INSTRUMENT TYPE</t>
  </si>
  <si>
    <t>Market value</t>
  </si>
  <si>
    <t>Public administration and defence; mandatory social security</t>
  </si>
  <si>
    <t>Real estate activities</t>
  </si>
  <si>
    <t>T O T A L</t>
  </si>
  <si>
    <t>Debt securities over 1 year</t>
  </si>
  <si>
    <t>Debt securities up to 1 year</t>
  </si>
  <si>
    <t>Electricity, gas and heat supply</t>
  </si>
  <si>
    <t>Financial intermediation excluding insurance and pension financing</t>
  </si>
  <si>
    <t>Communication</t>
  </si>
  <si>
    <t>v mld.Kč</t>
  </si>
  <si>
    <t>Odvětvová struktura</t>
  </si>
  <si>
    <t>Teritoriální struktura</t>
  </si>
  <si>
    <t>Podle druhu CP</t>
  </si>
  <si>
    <t>in CZK billions</t>
  </si>
  <si>
    <t>Finanční zprostředkování kromě pojišťovnictví a penzijního financování</t>
  </si>
  <si>
    <t>Veřejná správa a obrana; povinné sociální zabezpečení</t>
  </si>
  <si>
    <t>Výroba rádiových, televizních a spojových zařízení a přístrojů</t>
  </si>
  <si>
    <t>Spolková republika Německo</t>
  </si>
  <si>
    <t>Francie  včetně teritoriií</t>
  </si>
  <si>
    <t>broken down by economic activity, territory and type of instrument as at 31 December 2007</t>
  </si>
  <si>
    <t>členěné podle odvětví, teritoria a druhu cenného papíru k 31.12.2008</t>
  </si>
  <si>
    <t>Činnosti domácností jako zaměstnavatelů domácího personálu</t>
  </si>
  <si>
    <t>Výroba tabákových výrobků</t>
  </si>
  <si>
    <t>Private households with employed persons</t>
  </si>
  <si>
    <t>Manufacture of tobacco products</t>
  </si>
  <si>
    <t>Manufacture of radio, television and communication equipment,apparatus</t>
  </si>
  <si>
    <t>Belgické království</t>
  </si>
  <si>
    <t>Belgian kingdom</t>
  </si>
  <si>
    <t>Příloha č.:10</t>
  </si>
  <si>
    <t>Příloha č. 10/2</t>
  </si>
  <si>
    <t>Annex 10/2</t>
  </si>
  <si>
    <t>STAV PORTFOLIOVÝCH INVESTIC REZIDENTŮ V ZAHRANIČÍ k 31.12.2008</t>
  </si>
  <si>
    <t>RESIDENTS´ PORTFOLIO INVESTMENT ABROAD AS AT 31 DECEMBER 2008*</t>
  </si>
  <si>
    <t>Eurostat/ OECD</t>
  </si>
  <si>
    <t>Geografické a ekonomické zóny</t>
  </si>
  <si>
    <t>v mil. Kč</t>
  </si>
  <si>
    <t>Eurostat/OECD Code</t>
  </si>
  <si>
    <t>in CZK millions</t>
  </si>
  <si>
    <t>majetkové CP</t>
  </si>
  <si>
    <t>dluhopisy dlouhodobé</t>
  </si>
  <si>
    <t>dluhopisy krátkodobé</t>
  </si>
  <si>
    <t>celkem</t>
  </si>
  <si>
    <t>Geographical and economic zones</t>
  </si>
  <si>
    <t>Long-term bonds</t>
  </si>
  <si>
    <t>Short-term bonds</t>
  </si>
  <si>
    <t>Total</t>
  </si>
  <si>
    <t> </t>
  </si>
  <si>
    <t>A1</t>
  </si>
  <si>
    <t>CELKEM SVĚT</t>
  </si>
  <si>
    <t>TOTAL WORLD</t>
  </si>
  <si>
    <t>E1</t>
  </si>
  <si>
    <t>EVROPA</t>
  </si>
  <si>
    <t>EUROPE</t>
  </si>
  <si>
    <t>z toho</t>
  </si>
  <si>
    <t>of which</t>
  </si>
  <si>
    <t>AT</t>
  </si>
  <si>
    <t>Rakousko</t>
  </si>
  <si>
    <t>BE</t>
  </si>
  <si>
    <t>Belgie</t>
  </si>
  <si>
    <t>Belgium</t>
  </si>
  <si>
    <t>BG</t>
  </si>
  <si>
    <t>Bulharsko</t>
  </si>
  <si>
    <t>Bulgaria</t>
  </si>
  <si>
    <t>CY</t>
  </si>
  <si>
    <t>Kypr</t>
  </si>
  <si>
    <t>DE</t>
  </si>
  <si>
    <t>Německo</t>
  </si>
  <si>
    <t>DK</t>
  </si>
  <si>
    <t>Dánsko</t>
  </si>
  <si>
    <t>Denmark</t>
  </si>
  <si>
    <t>EE</t>
  </si>
  <si>
    <t>Estonsko</t>
  </si>
  <si>
    <t>ES</t>
  </si>
  <si>
    <t>Španělsko</t>
  </si>
  <si>
    <t>Spain</t>
  </si>
  <si>
    <t>FI</t>
  </si>
  <si>
    <t>Finsko</t>
  </si>
  <si>
    <t>Finland</t>
  </si>
  <si>
    <t>FR</t>
  </si>
  <si>
    <t>Francie</t>
  </si>
  <si>
    <t>GB</t>
  </si>
  <si>
    <t>Velká Británie</t>
  </si>
  <si>
    <t>GR</t>
  </si>
  <si>
    <t>Řecko</t>
  </si>
  <si>
    <t>Greece</t>
  </si>
  <si>
    <t>HU</t>
  </si>
  <si>
    <t>Maďarsko</t>
  </si>
  <si>
    <t>Hungary</t>
  </si>
  <si>
    <t>CH</t>
  </si>
  <si>
    <t>Švýcarsko</t>
  </si>
  <si>
    <t>Switzerland</t>
  </si>
  <si>
    <t>IE</t>
  </si>
  <si>
    <t>Irsko</t>
  </si>
  <si>
    <t>Ireland</t>
  </si>
  <si>
    <t>IS</t>
  </si>
  <si>
    <t>Island</t>
  </si>
  <si>
    <t>Iceland</t>
  </si>
  <si>
    <t>IT</t>
  </si>
  <si>
    <t>Itálie</t>
  </si>
  <si>
    <t>Italy</t>
  </si>
  <si>
    <t>LT</t>
  </si>
  <si>
    <t>Litva</t>
  </si>
  <si>
    <t>Lithuania</t>
  </si>
  <si>
    <t>LU</t>
  </si>
  <si>
    <t>Lucembursko</t>
  </si>
  <si>
    <t>LV</t>
  </si>
  <si>
    <t>Lotyšsko</t>
  </si>
  <si>
    <t>Latvia</t>
  </si>
  <si>
    <t>MT</t>
  </si>
  <si>
    <t>Malta</t>
  </si>
  <si>
    <t>NL</t>
  </si>
  <si>
    <t>Nizozemí</t>
  </si>
  <si>
    <t>Netherlands</t>
  </si>
  <si>
    <t>NO</t>
  </si>
  <si>
    <t>Norsko</t>
  </si>
  <si>
    <t>Norway</t>
  </si>
  <si>
    <t>PL</t>
  </si>
  <si>
    <t>Polsko</t>
  </si>
  <si>
    <t>Poland</t>
  </si>
  <si>
    <t>PT</t>
  </si>
  <si>
    <t>Portugalsko</t>
  </si>
  <si>
    <t>Portugal</t>
  </si>
  <si>
    <t>RO</t>
  </si>
  <si>
    <t>Rumunsko</t>
  </si>
  <si>
    <t>Romania</t>
  </si>
  <si>
    <t>SE</t>
  </si>
  <si>
    <t>Švédsko</t>
  </si>
  <si>
    <t>Sweden</t>
  </si>
  <si>
    <t>SI</t>
  </si>
  <si>
    <t>Slovinsko</t>
  </si>
  <si>
    <t>Slovenia</t>
  </si>
  <si>
    <t>SK</t>
  </si>
  <si>
    <t>Slovensko</t>
  </si>
  <si>
    <t>Slovakia</t>
  </si>
  <si>
    <t>4A</t>
  </si>
  <si>
    <t>Mezinárodní organizace</t>
  </si>
  <si>
    <t>International organisations</t>
  </si>
  <si>
    <t>E2</t>
  </si>
  <si>
    <t>OSTATNÍ EVROPSKÉ ZEMĚ</t>
  </si>
  <si>
    <t>OTHER EUROPEAN COUNTRIES</t>
  </si>
  <si>
    <t>GG</t>
  </si>
  <si>
    <t>Guernsey</t>
  </si>
  <si>
    <t>GI</t>
  </si>
  <si>
    <t>Gibraltar</t>
  </si>
  <si>
    <t>HR</t>
  </si>
  <si>
    <t>Chorvatsko</t>
  </si>
  <si>
    <t>Croatia</t>
  </si>
  <si>
    <t>JE</t>
  </si>
  <si>
    <t>Jersey</t>
  </si>
  <si>
    <t>RU</t>
  </si>
  <si>
    <t>Rusko</t>
  </si>
  <si>
    <t>Russian Federation</t>
  </si>
  <si>
    <t>TR</t>
  </si>
  <si>
    <t>Turecko</t>
  </si>
  <si>
    <t>Turkey</t>
  </si>
  <si>
    <t>UA</t>
  </si>
  <si>
    <t>Ukrajina</t>
  </si>
  <si>
    <t>Ukraine</t>
  </si>
  <si>
    <t>E4</t>
  </si>
  <si>
    <t>AFRIKA</t>
  </si>
  <si>
    <t>AFRICA</t>
  </si>
  <si>
    <t>BI</t>
  </si>
  <si>
    <t>Burundi</t>
  </si>
  <si>
    <t>MU</t>
  </si>
  <si>
    <t>Mauricius</t>
  </si>
  <si>
    <t>EG</t>
  </si>
  <si>
    <t>Egypt</t>
  </si>
  <si>
    <t>TN</t>
  </si>
  <si>
    <t>Tunis</t>
  </si>
  <si>
    <t>Tunisia</t>
  </si>
  <si>
    <t>ZA</t>
  </si>
  <si>
    <t>Jihoafrická republika</t>
  </si>
  <si>
    <t>South Africa</t>
  </si>
  <si>
    <t>E7</t>
  </si>
  <si>
    <t>AMERIKA</t>
  </si>
  <si>
    <t>AMERICA</t>
  </si>
  <si>
    <t>E8</t>
  </si>
  <si>
    <t>SEVERNÍ AMERIKA</t>
  </si>
  <si>
    <t>NORTH AMERICAN COUNTRIES</t>
  </si>
  <si>
    <t>CA</t>
  </si>
  <si>
    <t>Kanada</t>
  </si>
  <si>
    <t>Canada</t>
  </si>
  <si>
    <t>US</t>
  </si>
  <si>
    <t>United States</t>
  </si>
  <si>
    <t>E9</t>
  </si>
  <si>
    <t>STŘEDNÍ AMERIKA</t>
  </si>
  <si>
    <t>CENTRAL AMERICAN COUNTRIES</t>
  </si>
  <si>
    <t>AG</t>
  </si>
  <si>
    <t>Antigua a Barbuda</t>
  </si>
  <si>
    <t>Antigua and Barbuda</t>
  </si>
  <si>
    <t>AN</t>
  </si>
  <si>
    <t>Nizozemské Antily</t>
  </si>
  <si>
    <t>Netherlands Antilles</t>
  </si>
  <si>
    <t>BB</t>
  </si>
  <si>
    <t>Barbados</t>
  </si>
  <si>
    <t>BS</t>
  </si>
  <si>
    <t>Bahamy</t>
  </si>
  <si>
    <t>Bahamas</t>
  </si>
  <si>
    <t>BM</t>
  </si>
  <si>
    <t>Bermudy</t>
  </si>
  <si>
    <t>Bermuda</t>
  </si>
  <si>
    <t>VG</t>
  </si>
  <si>
    <t>Britské Panenské ostrovy</t>
  </si>
  <si>
    <t>Virgin Islands, British</t>
  </si>
  <si>
    <t>KY</t>
  </si>
  <si>
    <t>Kajmanské ostrovy</t>
  </si>
  <si>
    <t>Cayman Islands</t>
  </si>
  <si>
    <t>MX</t>
  </si>
  <si>
    <t>Mexiko</t>
  </si>
  <si>
    <t>Mexico</t>
  </si>
  <si>
    <t>PA</t>
  </si>
  <si>
    <t>Panama</t>
  </si>
  <si>
    <t>F1</t>
  </si>
  <si>
    <t>JIŽNÍ AMERIKA</t>
  </si>
  <si>
    <t>SOUTH AMERICAN COUNTRIES</t>
  </si>
  <si>
    <t>AR</t>
  </si>
  <si>
    <t>Argenína</t>
  </si>
  <si>
    <t>Argentina</t>
  </si>
  <si>
    <t>BR</t>
  </si>
  <si>
    <t>Brazílie</t>
  </si>
  <si>
    <t>Brazil</t>
  </si>
  <si>
    <t>PE</t>
  </si>
  <si>
    <t>Peru</t>
  </si>
  <si>
    <t>VE</t>
  </si>
  <si>
    <t>Venezuela</t>
  </si>
  <si>
    <t>F2</t>
  </si>
  <si>
    <t>ASIE</t>
  </si>
  <si>
    <t>ASIA</t>
  </si>
  <si>
    <t>F3</t>
  </si>
  <si>
    <t>ZEMĚ BLÍZKÉHO A STŘEDNÍHO VÝCHODU</t>
  </si>
  <si>
    <t>NEAR AND MIDDLE EAST COUNTRIES</t>
  </si>
  <si>
    <t>IL</t>
  </si>
  <si>
    <t>Izrael</t>
  </si>
  <si>
    <t>Israel</t>
  </si>
  <si>
    <t>IR</t>
  </si>
  <si>
    <t>Iran</t>
  </si>
  <si>
    <t>IQ</t>
  </si>
  <si>
    <t>Irák</t>
  </si>
  <si>
    <t>Iraq</t>
  </si>
  <si>
    <t>F6</t>
  </si>
  <si>
    <t>OSTATNÍ ASIJSKÉ ZEMĚ</t>
  </si>
  <si>
    <t>OTHER ASIAN COUNTRIES</t>
  </si>
  <si>
    <t>CN</t>
  </si>
  <si>
    <t>Čína</t>
  </si>
  <si>
    <t>China</t>
  </si>
  <si>
    <t>HK</t>
  </si>
  <si>
    <t>Hongkong</t>
  </si>
  <si>
    <t>Hong Kong</t>
  </si>
  <si>
    <t>IN</t>
  </si>
  <si>
    <t>Indie</t>
  </si>
  <si>
    <t>India</t>
  </si>
  <si>
    <t>JP</t>
  </si>
  <si>
    <t>Japonsko</t>
  </si>
  <si>
    <t>Japan</t>
  </si>
  <si>
    <t>KR</t>
  </si>
  <si>
    <t>Korejská republika</t>
  </si>
  <si>
    <t>Korea, Republic of (South Korea)</t>
  </si>
  <si>
    <t>KZ</t>
  </si>
  <si>
    <t>Kazachstán</t>
  </si>
  <si>
    <t>Kazakhstan</t>
  </si>
  <si>
    <t>SG</t>
  </si>
  <si>
    <t>Singapur</t>
  </si>
  <si>
    <t>Singapore</t>
  </si>
  <si>
    <t>VN</t>
  </si>
  <si>
    <t>Vietnam</t>
  </si>
  <si>
    <t>Viet Nam</t>
  </si>
  <si>
    <t>TH</t>
  </si>
  <si>
    <t>Thajsko</t>
  </si>
  <si>
    <t>Thailand</t>
  </si>
  <si>
    <t>TW</t>
  </si>
  <si>
    <t>Tchaj-wan</t>
  </si>
  <si>
    <t>Taiwan, Province of China</t>
  </si>
  <si>
    <t>F7</t>
  </si>
  <si>
    <t>OCEÁNIE A POLÁRNÍ OBLASTI</t>
  </si>
  <si>
    <t>OCEANIA AND POLAR REGIONS</t>
  </si>
  <si>
    <t>MH</t>
  </si>
  <si>
    <t>Republika Marshallovy ostrovy</t>
  </si>
  <si>
    <t>Marshall Islands</t>
  </si>
  <si>
    <t>AU</t>
  </si>
  <si>
    <t>Austrálie</t>
  </si>
  <si>
    <t>Australia</t>
  </si>
  <si>
    <t>I3</t>
  </si>
  <si>
    <t>Eurozóna (EUR-13)</t>
  </si>
  <si>
    <t>Euro Area (EUR-13)</t>
  </si>
  <si>
    <t>J3</t>
  </si>
  <si>
    <t>Mimo eurozónu (EUR-13)</t>
  </si>
  <si>
    <t>Extra Euro Area (EUR-13)</t>
  </si>
  <si>
    <t>V1</t>
  </si>
  <si>
    <t>EU-27</t>
  </si>
  <si>
    <t>V2</t>
  </si>
  <si>
    <t>Extra EU-27</t>
  </si>
  <si>
    <t xml:space="preserve"> / * - předběžná data</t>
  </si>
  <si>
    <t xml:space="preserve"> * - preliminary data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</si>
</sst>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_)"/>
    <numFmt numFmtId="182" formatCode="#,##0.0;\-#,##0.0;0.0"/>
    <numFmt numFmtId="183" formatCode="0.0"/>
    <numFmt numFmtId="184" formatCode="0.0_)"/>
    <numFmt numFmtId="185" formatCode=";;;"/>
    <numFmt numFmtId="186" formatCode="#,##0.0_);\(#,##0.0\)"/>
    <numFmt numFmtId="187" formatCode="#,##0_);\(#,##0\)"/>
    <numFmt numFmtId="188" formatCode="0.0%"/>
    <numFmt numFmtId="189" formatCode="0.000"/>
    <numFmt numFmtId="190" formatCode="0_)"/>
    <numFmt numFmtId="191" formatCode="[$-405]d\.\ mmmm\ yyyy"/>
    <numFmt numFmtId="192" formatCode="#,##0.000"/>
    <numFmt numFmtId="193" formatCode="_-* #,##0\ &quot;F&quot;_-;\-* #,##0\ &quot;F&quot;_-;_-* &quot;-&quot;\ &quot;F&quot;_-;_-@_-"/>
    <numFmt numFmtId="194" formatCode="_-* #,##0\ _F_-;\-* #,##0\ _F_-;_-* &quot;-&quot;\ _F_-;_-@_-"/>
    <numFmt numFmtId="195" formatCode="_-* #,##0.00\ &quot;F&quot;_-;\-* #,##0.00\ &quot;F&quot;_-;_-* &quot;-&quot;??\ &quot;F&quot;_-;_-@_-"/>
    <numFmt numFmtId="196" formatCode="_-* #,##0.00\ _F_-;\-* #,##0.00\ _F_-;_-* &quot;-&quot;??\ _F_-;_-@_-"/>
    <numFmt numFmtId="197" formatCode="_-* #,##0.0\ _K_č_-;\-* #,##0.0\ _K_č_-;_-* &quot;-&quot;??\ _K_č_-;_-@_-"/>
    <numFmt numFmtId="198" formatCode="#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4">
    <font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u val="single"/>
      <sz val="8.7"/>
      <color indexed="12"/>
      <name val="Arial CE"/>
      <family val="0"/>
    </font>
    <font>
      <u val="single"/>
      <sz val="8.7"/>
      <color indexed="36"/>
      <name val="Arial CE"/>
      <family val="0"/>
    </font>
    <font>
      <sz val="12"/>
      <name val="Arial CE"/>
      <family val="2"/>
    </font>
    <font>
      <sz val="7"/>
      <color indexed="8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7"/>
      <name val="Arial CE"/>
      <family val="0"/>
    </font>
    <font>
      <sz val="7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5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22">
      <alignment/>
      <protection/>
    </xf>
    <xf numFmtId="0" fontId="1" fillId="0" borderId="0" xfId="22" applyAlignment="1">
      <alignment horizontal="right"/>
      <protection/>
    </xf>
    <xf numFmtId="0" fontId="5" fillId="0" borderId="0" xfId="22" applyFont="1">
      <alignment/>
      <protection/>
    </xf>
    <xf numFmtId="184" fontId="7" fillId="0" borderId="0" xfId="24" applyFo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8" fillId="0" borderId="0" xfId="22" applyFont="1">
      <alignment/>
      <protection/>
    </xf>
    <xf numFmtId="0" fontId="0" fillId="0" borderId="1" xfId="22" applyFont="1" applyFill="1" applyBorder="1" applyAlignment="1" applyProtection="1">
      <alignment horizontal="center" vertical="center"/>
      <protection/>
    </xf>
    <xf numFmtId="0" fontId="0" fillId="0" borderId="1" xfId="22" applyFont="1" applyFill="1" applyBorder="1" applyAlignment="1" applyProtection="1">
      <alignment horizontal="center" vertical="center" wrapText="1"/>
      <protection/>
    </xf>
    <xf numFmtId="0" fontId="0" fillId="0" borderId="2" xfId="22" applyFont="1" applyFill="1" applyBorder="1" applyAlignment="1" applyProtection="1">
      <alignment horizontal="center" vertical="center"/>
      <protection/>
    </xf>
    <xf numFmtId="0" fontId="0" fillId="0" borderId="0" xfId="22" applyFont="1">
      <alignment/>
      <protection/>
    </xf>
    <xf numFmtId="0" fontId="9" fillId="0" borderId="0" xfId="22" applyFont="1">
      <alignment/>
      <protection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2" borderId="1" xfId="22" applyFont="1" applyFill="1" applyBorder="1" applyAlignment="1" applyProtection="1">
      <alignment vertical="center"/>
      <protection/>
    </xf>
    <xf numFmtId="183" fontId="0" fillId="2" borderId="1" xfId="22" applyNumberFormat="1" applyFont="1" applyFill="1" applyBorder="1" applyAlignment="1" applyProtection="1">
      <alignment horizontal="right" vertical="center"/>
      <protection/>
    </xf>
    <xf numFmtId="0" fontId="0" fillId="2" borderId="2" xfId="22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Continuous" vertical="center" wrapText="1"/>
    </xf>
    <xf numFmtId="180" fontId="0" fillId="0" borderId="0" xfId="0" applyNumberFormat="1" applyFont="1" applyBorder="1" applyAlignment="1">
      <alignment horizontal="centerContinuous" vertical="center" wrapText="1"/>
    </xf>
    <xf numFmtId="180" fontId="0" fillId="0" borderId="0" xfId="0" applyNumberFormat="1" applyFont="1" applyAlignment="1">
      <alignment/>
    </xf>
    <xf numFmtId="180" fontId="0" fillId="0" borderId="6" xfId="0" applyNumberFormat="1" applyFont="1" applyBorder="1" applyAlignment="1">
      <alignment horizontal="centerContinuous"/>
    </xf>
    <xf numFmtId="180" fontId="0" fillId="0" borderId="1" xfId="0" applyNumberFormat="1" applyFont="1" applyBorder="1" applyAlignment="1">
      <alignment horizontal="centerContinuous"/>
    </xf>
    <xf numFmtId="0" fontId="13" fillId="0" borderId="4" xfId="0" applyFont="1" applyFill="1" applyBorder="1" applyAlignment="1">
      <alignment/>
    </xf>
    <xf numFmtId="180" fontId="0" fillId="0" borderId="1" xfId="0" applyNumberFormat="1" applyFont="1" applyFill="1" applyBorder="1" applyAlignment="1">
      <alignment horizontal="centerContinuous"/>
    </xf>
    <xf numFmtId="180" fontId="0" fillId="0" borderId="7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wrapText="1"/>
    </xf>
    <xf numFmtId="180" fontId="0" fillId="0" borderId="8" xfId="0" applyNumberFormat="1" applyFont="1" applyBorder="1" applyAlignment="1">
      <alignment horizontal="center" wrapText="1"/>
    </xf>
    <xf numFmtId="180" fontId="0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horizontal="center" vertical="center" wrapText="1"/>
    </xf>
    <xf numFmtId="180" fontId="0" fillId="0" borderId="4" xfId="0" applyNumberFormat="1" applyFont="1" applyFill="1" applyBorder="1" applyAlignment="1">
      <alignment horizontal="center" vertical="center" wrapText="1"/>
    </xf>
    <xf numFmtId="0" fontId="0" fillId="0" borderId="9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180" fontId="0" fillId="0" borderId="10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wrapText="1"/>
    </xf>
    <xf numFmtId="180" fontId="0" fillId="0" borderId="9" xfId="0" applyNumberFormat="1" applyFont="1" applyBorder="1" applyAlignment="1">
      <alignment wrapText="1"/>
    </xf>
    <xf numFmtId="180" fontId="0" fillId="0" borderId="3" xfId="0" applyNumberFormat="1" applyFont="1" applyBorder="1" applyAlignment="1">
      <alignment vertical="center" wrapText="1"/>
    </xf>
    <xf numFmtId="0" fontId="0" fillId="0" borderId="5" xfId="0" applyFont="1" applyFill="1" applyBorder="1" applyAlignment="1">
      <alignment/>
    </xf>
    <xf numFmtId="180" fontId="0" fillId="0" borderId="5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wrapText="1"/>
    </xf>
    <xf numFmtId="180" fontId="0" fillId="0" borderId="9" xfId="0" applyNumberFormat="1" applyFont="1" applyFill="1" applyBorder="1" applyAlignment="1">
      <alignment wrapText="1"/>
    </xf>
    <xf numFmtId="180" fontId="0" fillId="0" borderId="3" xfId="0" applyNumberFormat="1" applyFont="1" applyFill="1" applyBorder="1" applyAlignment="1">
      <alignment vertical="center" wrapText="1"/>
    </xf>
    <xf numFmtId="0" fontId="0" fillId="0" borderId="1" xfId="21" applyFont="1" applyFill="1" applyBorder="1" applyAlignment="1" quotePrefix="1">
      <alignment horizontal="center" vertical="top"/>
      <protection/>
    </xf>
    <xf numFmtId="0" fontId="0" fillId="0" borderId="1" xfId="21" applyFont="1" applyFill="1" applyBorder="1" applyAlignment="1">
      <alignment horizontal="left" vertical="top" wrapText="1"/>
      <protection/>
    </xf>
    <xf numFmtId="180" fontId="0" fillId="3" borderId="1" xfId="0" applyNumberFormat="1" applyFont="1" applyFill="1" applyBorder="1" applyAlignment="1">
      <alignment/>
    </xf>
    <xf numFmtId="0" fontId="0" fillId="0" borderId="6" xfId="21" applyFont="1" applyFill="1" applyBorder="1" applyAlignment="1">
      <alignment horizontal="left" vertical="top" wrapText="1"/>
      <protection/>
    </xf>
    <xf numFmtId="180" fontId="0" fillId="0" borderId="4" xfId="0" applyNumberFormat="1" applyFont="1" applyFill="1" applyBorder="1" applyAlignment="1">
      <alignment/>
    </xf>
    <xf numFmtId="180" fontId="0" fillId="0" borderId="4" xfId="0" applyNumberFormat="1" applyFont="1" applyBorder="1" applyAlignment="1">
      <alignment/>
    </xf>
    <xf numFmtId="180" fontId="0" fillId="3" borderId="4" xfId="0" applyNumberFormat="1" applyFont="1" applyFill="1" applyBorder="1" applyAlignment="1">
      <alignment/>
    </xf>
    <xf numFmtId="180" fontId="0" fillId="0" borderId="4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0" fontId="0" fillId="0" borderId="3" xfId="21" applyFont="1" applyFill="1" applyBorder="1">
      <alignment/>
      <protection/>
    </xf>
    <xf numFmtId="0" fontId="0" fillId="0" borderId="0" xfId="21" applyFont="1" applyFill="1" applyBorder="1" applyAlignment="1">
      <alignment horizontal="left" vertical="top" indent="1"/>
      <protection/>
    </xf>
    <xf numFmtId="180" fontId="0" fillId="0" borderId="8" xfId="0" applyNumberFormat="1" applyFont="1" applyFill="1" applyBorder="1" applyAlignment="1">
      <alignment/>
    </xf>
    <xf numFmtId="0" fontId="0" fillId="0" borderId="3" xfId="21" applyFont="1" applyFill="1" applyBorder="1" applyAlignment="1" quotePrefix="1">
      <alignment horizontal="center" vertical="top"/>
      <protection/>
    </xf>
    <xf numFmtId="0" fontId="0" fillId="0" borderId="0" xfId="21" applyFont="1" applyFill="1" applyBorder="1" applyAlignment="1">
      <alignment horizontal="left" vertical="top" wrapText="1" indent="1"/>
      <protection/>
    </xf>
    <xf numFmtId="180" fontId="0" fillId="0" borderId="12" xfId="0" applyNumberFormat="1" applyFont="1" applyFill="1" applyBorder="1" applyAlignment="1">
      <alignment/>
    </xf>
    <xf numFmtId="180" fontId="0" fillId="3" borderId="3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/>
    </xf>
    <xf numFmtId="0" fontId="0" fillId="0" borderId="13" xfId="21" applyFont="1" applyFill="1" applyBorder="1" applyAlignment="1">
      <alignment horizontal="left" vertical="top" wrapText="1" indent="1"/>
      <protection/>
    </xf>
    <xf numFmtId="180" fontId="0" fillId="0" borderId="12" xfId="0" applyNumberFormat="1" applyFont="1" applyFill="1" applyBorder="1" applyAlignment="1">
      <alignment/>
    </xf>
    <xf numFmtId="180" fontId="0" fillId="3" borderId="12" xfId="0" applyNumberFormat="1" applyFont="1" applyFill="1" applyBorder="1" applyAlignment="1">
      <alignment/>
    </xf>
    <xf numFmtId="180" fontId="0" fillId="3" borderId="3" xfId="0" applyNumberFormat="1" applyFont="1" applyFill="1" applyBorder="1" applyAlignment="1">
      <alignment/>
    </xf>
    <xf numFmtId="0" fontId="0" fillId="0" borderId="3" xfId="21" applyFont="1" applyFill="1" applyBorder="1" applyAlignment="1">
      <alignment horizontal="center" vertical="top"/>
      <protection/>
    </xf>
    <xf numFmtId="180" fontId="0" fillId="0" borderId="9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0" fontId="0" fillId="0" borderId="1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left" vertical="top" indent="1"/>
      <protection/>
    </xf>
    <xf numFmtId="0" fontId="0" fillId="0" borderId="6" xfId="21" applyFont="1" applyFill="1" applyBorder="1" applyAlignment="1">
      <alignment horizontal="left" vertical="top" indent="1"/>
      <protection/>
    </xf>
    <xf numFmtId="180" fontId="0" fillId="3" borderId="5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0" fillId="0" borderId="4" xfId="21" applyFont="1" applyFill="1" applyBorder="1" applyAlignment="1" quotePrefix="1">
      <alignment horizontal="center" vertical="top"/>
      <protection/>
    </xf>
    <xf numFmtId="180" fontId="0" fillId="0" borderId="0" xfId="0" applyNumberFormat="1" applyFont="1" applyFill="1" applyBorder="1" applyAlignment="1">
      <alignment/>
    </xf>
    <xf numFmtId="180" fontId="0" fillId="3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3" xfId="21" applyFont="1" applyFill="1" applyBorder="1" applyAlignment="1">
      <alignment horizontal="center"/>
      <protection/>
    </xf>
    <xf numFmtId="180" fontId="0" fillId="0" borderId="15" xfId="0" applyNumberFormat="1" applyFont="1" applyFill="1" applyBorder="1" applyAlignment="1">
      <alignment/>
    </xf>
    <xf numFmtId="0" fontId="0" fillId="0" borderId="5" xfId="21" applyFont="1" applyFill="1" applyBorder="1" applyAlignment="1">
      <alignment horizontal="center" vertical="top"/>
      <protection/>
    </xf>
    <xf numFmtId="0" fontId="0" fillId="0" borderId="13" xfId="21" applyFont="1" applyFill="1" applyBorder="1" applyAlignment="1">
      <alignment horizontal="left" vertical="top" indent="1"/>
      <protection/>
    </xf>
    <xf numFmtId="0" fontId="0" fillId="0" borderId="7" xfId="21" applyFont="1" applyFill="1" applyBorder="1" applyAlignment="1">
      <alignment horizontal="left" vertical="top" wrapText="1" indent="1"/>
      <protection/>
    </xf>
    <xf numFmtId="0" fontId="0" fillId="0" borderId="5" xfId="21" applyFont="1" applyFill="1" applyBorder="1" applyAlignment="1" quotePrefix="1">
      <alignment horizontal="center" vertical="top"/>
      <protection/>
    </xf>
    <xf numFmtId="0" fontId="0" fillId="0" borderId="10" xfId="21" applyFont="1" applyFill="1" applyBorder="1" applyAlignment="1">
      <alignment horizontal="left" vertical="top" wrapText="1" indent="1"/>
      <protection/>
    </xf>
    <xf numFmtId="0" fontId="0" fillId="0" borderId="7" xfId="21" applyFont="1" applyFill="1" applyBorder="1" applyAlignment="1">
      <alignment horizontal="left" vertical="top" wrapText="1"/>
      <protection/>
    </xf>
    <xf numFmtId="0" fontId="0" fillId="0" borderId="13" xfId="21" applyFont="1" applyFill="1" applyBorder="1" applyAlignment="1">
      <alignment horizontal="left" vertical="top" wrapText="1"/>
      <protection/>
    </xf>
    <xf numFmtId="0" fontId="0" fillId="0" borderId="10" xfId="2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/>
    </xf>
    <xf numFmtId="0" fontId="0" fillId="0" borderId="0" xfId="21" applyFont="1" applyFill="1">
      <alignment/>
      <protection/>
    </xf>
    <xf numFmtId="0" fontId="0" fillId="0" borderId="0" xfId="0" applyBorder="1" applyAlignment="1">
      <alignment/>
    </xf>
    <xf numFmtId="180" fontId="0" fillId="0" borderId="0" xfId="0" applyNumberFormat="1" applyFont="1" applyBorder="1" applyAlignment="1">
      <alignment/>
    </xf>
    <xf numFmtId="180" fontId="0" fillId="3" borderId="0" xfId="0" applyNumberFormat="1" applyFont="1" applyFill="1" applyBorder="1" applyAlignment="1">
      <alignment/>
    </xf>
    <xf numFmtId="0" fontId="10" fillId="0" borderId="0" xfId="22" applyFont="1" applyAlignment="1">
      <alignment horizontal="right"/>
      <protection/>
    </xf>
    <xf numFmtId="0" fontId="0" fillId="0" borderId="8" xfId="21" applyNumberFormat="1" applyFont="1" applyFill="1" applyBorder="1" applyAlignment="1">
      <alignment horizontal="center" vertical="center" wrapText="1"/>
      <protection/>
    </xf>
    <xf numFmtId="0" fontId="0" fillId="0" borderId="12" xfId="21" applyNumberFormat="1" applyFont="1" applyFill="1" applyBorder="1" applyAlignment="1">
      <alignment horizontal="center" vertical="center" wrapText="1"/>
      <protection/>
    </xf>
    <xf numFmtId="0" fontId="0" fillId="0" borderId="4" xfId="21" applyNumberFormat="1" applyFont="1" applyFill="1" applyBorder="1" applyAlignment="1">
      <alignment horizontal="center" vertical="center" wrapText="1"/>
      <protection/>
    </xf>
    <xf numFmtId="0" fontId="0" fillId="0" borderId="3" xfId="21" applyNumberFormat="1" applyFont="1" applyFill="1" applyBorder="1" applyAlignment="1">
      <alignment horizontal="center" vertical="center" wrapText="1"/>
      <protection/>
    </xf>
    <xf numFmtId="0" fontId="13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čárky [0]_112_ACC" xfId="16"/>
    <cellStyle name="Comma [0]" xfId="17"/>
    <cellStyle name="Hyperlink" xfId="18"/>
    <cellStyle name="Currency" xfId="19"/>
    <cellStyle name="Currency [0]" xfId="20"/>
    <cellStyle name="normální_PRILOHA 6 BUDIKOVA" xfId="21"/>
    <cellStyle name="normální_PRILOHY 4_10" xfId="22"/>
    <cellStyle name="normální_risife11_acc" xfId="23"/>
    <cellStyle name="normální_ZOI_04_2007_III_4_Měnový_vývoj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5"/>
          <c:y val="0.387"/>
          <c:w val="0.49425"/>
          <c:h val="0.302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'Příloha 10_1'!$B$7:$B$15</c:f>
              <c:strCache/>
            </c:strRef>
          </c:cat>
          <c:val>
            <c:numRef>
              <c:f>'Příloha 10_1'!$C$7:$C$15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5"/>
          <c:y val="0.34675"/>
          <c:w val="0.4665"/>
          <c:h val="0.25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'Příloha 10_1'!$D$7:$D$15</c:f>
              <c:strCache/>
            </c:strRef>
          </c:cat>
          <c:val>
            <c:numRef>
              <c:f>'Příloha 10_1'!$E$7:$E$15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5"/>
          <c:y val="0.4315"/>
          <c:w val="0.4175"/>
          <c:h val="0.1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'Příloha 10_1'!$I$7:$I$15</c:f>
              <c:strCache>
                <c:ptCount val="9"/>
                <c:pt idx="0">
                  <c:v>Financial intermediation excluding insurance and pension financing</c:v>
                </c:pt>
                <c:pt idx="1">
                  <c:v>Electricity, gas and heat supply</c:v>
                </c:pt>
                <c:pt idx="2">
                  <c:v>Public administration and defence; mandatory social security</c:v>
                </c:pt>
                <c:pt idx="3">
                  <c:v>Communication</c:v>
                </c:pt>
                <c:pt idx="4">
                  <c:v>Private households with employed persons</c:v>
                </c:pt>
                <c:pt idx="5">
                  <c:v>Manufacture of radio, television and communication equipment,apparatus</c:v>
                </c:pt>
                <c:pt idx="6">
                  <c:v>Real estate activities</c:v>
                </c:pt>
                <c:pt idx="7">
                  <c:v>Manufacture of tobacco products</c:v>
                </c:pt>
                <c:pt idx="8">
                  <c:v>Others</c:v>
                </c:pt>
              </c:strCache>
            </c:strRef>
          </c:cat>
          <c:val>
            <c:numRef>
              <c:f>'Příloha 10_1'!$J$7:$J$15</c:f>
              <c:numCache>
                <c:ptCount val="9"/>
                <c:pt idx="0">
                  <c:v>115.41578131856973</c:v>
                </c:pt>
                <c:pt idx="1">
                  <c:v>67.27183060904943</c:v>
                </c:pt>
                <c:pt idx="2">
                  <c:v>57.63458214031548</c:v>
                </c:pt>
                <c:pt idx="3">
                  <c:v>14.679816279241466</c:v>
                </c:pt>
                <c:pt idx="4">
                  <c:v>7.17738373986318</c:v>
                </c:pt>
                <c:pt idx="5">
                  <c:v>4.06610575001524</c:v>
                </c:pt>
                <c:pt idx="6">
                  <c:v>2.3902303863401073</c:v>
                </c:pt>
                <c:pt idx="7">
                  <c:v>2.01052499520693</c:v>
                </c:pt>
                <c:pt idx="8">
                  <c:v>6.7933267813984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75"/>
          <c:y val="0.22325"/>
          <c:w val="0.46025"/>
          <c:h val="0.42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'Příloha 10_1'!$M$7:$M$9</c:f>
              <c:strCache>
                <c:ptCount val="3"/>
                <c:pt idx="0">
                  <c:v>Equity securities</c:v>
                </c:pt>
                <c:pt idx="1">
                  <c:v>Debt securities over 1 year</c:v>
                </c:pt>
                <c:pt idx="2">
                  <c:v>Debt securities up to 1 year</c:v>
                </c:pt>
              </c:strCache>
            </c:strRef>
          </c:cat>
          <c:val>
            <c:numRef>
              <c:f>'Příloha 10_1'!$N$7:$N$9</c:f>
              <c:numCache>
                <c:ptCount val="3"/>
                <c:pt idx="0">
                  <c:v>179.77497</c:v>
                </c:pt>
                <c:pt idx="1">
                  <c:v>92.228381</c:v>
                </c:pt>
                <c:pt idx="2">
                  <c:v>5.436231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"/>
          <c:y val="0.38725"/>
          <c:w val="0.37075"/>
          <c:h val="0.1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'Příloha 10_1'!$K$7:$K$15</c:f>
              <c:strCache>
                <c:ptCount val="9"/>
                <c:pt idx="0">
                  <c:v>United Kingdom</c:v>
                </c:pt>
                <c:pt idx="1">
                  <c:v>USA</c:v>
                </c:pt>
                <c:pt idx="2">
                  <c:v>Luxembourg</c:v>
                </c:pt>
                <c:pt idx="3">
                  <c:v>Austria</c:v>
                </c:pt>
                <c:pt idx="4">
                  <c:v>Germany</c:v>
                </c:pt>
                <c:pt idx="5">
                  <c:v>Cyprus</c:v>
                </c:pt>
                <c:pt idx="6">
                  <c:v>Belgian kingdom</c:v>
                </c:pt>
                <c:pt idx="7">
                  <c:v>France</c:v>
                </c:pt>
                <c:pt idx="8">
                  <c:v>Others</c:v>
                </c:pt>
              </c:strCache>
            </c:strRef>
          </c:cat>
          <c:val>
            <c:numRef>
              <c:f>'Příloha 10_1'!$L$7:$L$15</c:f>
              <c:numCache>
                <c:ptCount val="9"/>
                <c:pt idx="0">
                  <c:v>75.04503111267111</c:v>
                </c:pt>
                <c:pt idx="1">
                  <c:v>52.08413690472947</c:v>
                </c:pt>
                <c:pt idx="2">
                  <c:v>50.66930204853966</c:v>
                </c:pt>
                <c:pt idx="3">
                  <c:v>20.659455560979563</c:v>
                </c:pt>
                <c:pt idx="4">
                  <c:v>19.812289715063333</c:v>
                </c:pt>
                <c:pt idx="5">
                  <c:v>12.801014987554973</c:v>
                </c:pt>
                <c:pt idx="6">
                  <c:v>9.418849615008364</c:v>
                </c:pt>
                <c:pt idx="7">
                  <c:v>6.764896953286354</c:v>
                </c:pt>
                <c:pt idx="8">
                  <c:v>30.184605102167136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'Příloha 10_1'!$F$7:$F$9</c:f>
              <c:strCache/>
            </c:strRef>
          </c:cat>
          <c:val>
            <c:numRef>
              <c:f>'Příloha 10_1'!$G$7:$G$9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18</xdr:row>
      <xdr:rowOff>9525</xdr:rowOff>
    </xdr:from>
    <xdr:to>
      <xdr:col>3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00075" y="2924175"/>
        <a:ext cx="52768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18</xdr:row>
      <xdr:rowOff>9525</xdr:rowOff>
    </xdr:from>
    <xdr:to>
      <xdr:col>5</xdr:col>
      <xdr:colOff>0</xdr:colOff>
      <xdr:row>32</xdr:row>
      <xdr:rowOff>152400</xdr:rowOff>
    </xdr:to>
    <xdr:graphicFrame>
      <xdr:nvGraphicFramePr>
        <xdr:cNvPr id="2" name="Chart 3"/>
        <xdr:cNvGraphicFramePr/>
      </xdr:nvGraphicFramePr>
      <xdr:xfrm>
        <a:off x="5886450" y="2924175"/>
        <a:ext cx="52578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18</xdr:row>
      <xdr:rowOff>9525</xdr:rowOff>
    </xdr:from>
    <xdr:to>
      <xdr:col>9</xdr:col>
      <xdr:colOff>1200150</xdr:colOff>
      <xdr:row>33</xdr:row>
      <xdr:rowOff>0</xdr:rowOff>
    </xdr:to>
    <xdr:graphicFrame>
      <xdr:nvGraphicFramePr>
        <xdr:cNvPr id="3" name="Chart 1"/>
        <xdr:cNvGraphicFramePr/>
      </xdr:nvGraphicFramePr>
      <xdr:xfrm>
        <a:off x="17021175" y="2924175"/>
        <a:ext cx="52482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18</xdr:row>
      <xdr:rowOff>9525</xdr:rowOff>
    </xdr:from>
    <xdr:to>
      <xdr:col>13</xdr:col>
      <xdr:colOff>1209675</xdr:colOff>
      <xdr:row>33</xdr:row>
      <xdr:rowOff>9525</xdr:rowOff>
    </xdr:to>
    <xdr:graphicFrame>
      <xdr:nvGraphicFramePr>
        <xdr:cNvPr id="4" name="Chart 2"/>
        <xdr:cNvGraphicFramePr/>
      </xdr:nvGraphicFramePr>
      <xdr:xfrm>
        <a:off x="27555825" y="2924175"/>
        <a:ext cx="52578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1209675</xdr:colOff>
      <xdr:row>18</xdr:row>
      <xdr:rowOff>9525</xdr:rowOff>
    </xdr:from>
    <xdr:to>
      <xdr:col>12</xdr:col>
      <xdr:colOff>0</xdr:colOff>
      <xdr:row>33</xdr:row>
      <xdr:rowOff>9525</xdr:rowOff>
    </xdr:to>
    <xdr:graphicFrame>
      <xdr:nvGraphicFramePr>
        <xdr:cNvPr id="5" name="Chart 3"/>
        <xdr:cNvGraphicFramePr/>
      </xdr:nvGraphicFramePr>
      <xdr:xfrm>
        <a:off x="22278975" y="2924175"/>
        <a:ext cx="527685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18</xdr:row>
      <xdr:rowOff>9525</xdr:rowOff>
    </xdr:from>
    <xdr:to>
      <xdr:col>6</xdr:col>
      <xdr:colOff>1209675</xdr:colOff>
      <xdr:row>33</xdr:row>
      <xdr:rowOff>0</xdr:rowOff>
    </xdr:to>
    <xdr:graphicFrame>
      <xdr:nvGraphicFramePr>
        <xdr:cNvPr id="6" name="Chart 7"/>
        <xdr:cNvGraphicFramePr/>
      </xdr:nvGraphicFramePr>
      <xdr:xfrm>
        <a:off x="11144250" y="2924175"/>
        <a:ext cx="525780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60.7109375" style="4" customWidth="1"/>
    <col min="3" max="3" width="18.28125" style="4" bestFit="1" customWidth="1"/>
    <col min="4" max="4" width="60.7109375" style="4" customWidth="1"/>
    <col min="5" max="5" width="18.28125" style="5" bestFit="1" customWidth="1"/>
    <col min="6" max="6" width="60.7109375" style="4" customWidth="1"/>
    <col min="7" max="7" width="18.28125" style="4" bestFit="1" customWidth="1"/>
    <col min="8" max="8" width="9.140625" style="4" customWidth="1"/>
    <col min="9" max="9" width="60.7109375" style="0" customWidth="1"/>
    <col min="10" max="10" width="18.28125" style="0" bestFit="1" customWidth="1"/>
    <col min="11" max="11" width="60.7109375" style="0" customWidth="1"/>
    <col min="12" max="12" width="18.28125" style="3" bestFit="1" customWidth="1"/>
    <col min="13" max="13" width="60.7109375" style="0" customWidth="1"/>
    <col min="14" max="14" width="18.28125" style="0" customWidth="1"/>
    <col min="15" max="16384" width="9.140625" style="4" customWidth="1"/>
  </cols>
  <sheetData>
    <row r="1" spans="1:27" ht="12.75" customHeight="1">
      <c r="A1" s="10"/>
      <c r="B1" s="10"/>
      <c r="C1" s="10"/>
      <c r="D1" s="10"/>
      <c r="E1" s="11"/>
      <c r="F1" s="125"/>
      <c r="G1" s="125"/>
      <c r="H1" s="12"/>
      <c r="I1" s="13"/>
      <c r="J1" s="13"/>
      <c r="K1" s="13"/>
      <c r="L1" s="14"/>
      <c r="M1" s="15"/>
      <c r="N1" s="15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2.75" customHeight="1">
      <c r="A2" s="12"/>
      <c r="B2" s="7" t="s">
        <v>57</v>
      </c>
      <c r="C2" s="16"/>
      <c r="D2" s="16"/>
      <c r="E2" s="17"/>
      <c r="F2" s="16"/>
      <c r="G2" s="16"/>
      <c r="H2" s="16"/>
      <c r="I2" s="9" t="s">
        <v>24</v>
      </c>
      <c r="J2" s="8"/>
      <c r="K2" s="8"/>
      <c r="L2" s="18"/>
      <c r="M2" s="8"/>
      <c r="N2" s="8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A3" s="16"/>
      <c r="B3" s="19" t="s">
        <v>10</v>
      </c>
      <c r="C3" s="20"/>
      <c r="D3" s="20"/>
      <c r="E3" s="20"/>
      <c r="F3" s="20"/>
      <c r="G3" s="20"/>
      <c r="H3" s="16"/>
      <c r="I3" s="19" t="s">
        <v>25</v>
      </c>
      <c r="J3" s="20"/>
      <c r="K3" s="20"/>
      <c r="L3" s="20"/>
      <c r="M3" s="20"/>
      <c r="N3" s="20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2.75" customHeight="1">
      <c r="A4" s="16"/>
      <c r="B4" s="19" t="s">
        <v>49</v>
      </c>
      <c r="C4" s="19"/>
      <c r="D4" s="19"/>
      <c r="E4" s="19"/>
      <c r="F4" s="19"/>
      <c r="G4" s="19"/>
      <c r="H4" s="16"/>
      <c r="I4" s="19" t="s">
        <v>48</v>
      </c>
      <c r="J4" s="19"/>
      <c r="K4" s="19"/>
      <c r="L4" s="19"/>
      <c r="M4" s="19"/>
      <c r="N4" s="19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2.75" customHeight="1">
      <c r="A5" s="16"/>
      <c r="B5" s="16" t="s">
        <v>38</v>
      </c>
      <c r="C5" s="16"/>
      <c r="D5" s="16"/>
      <c r="E5" s="17"/>
      <c r="F5" s="16"/>
      <c r="G5" s="21"/>
      <c r="H5" s="16"/>
      <c r="I5" s="2" t="s">
        <v>42</v>
      </c>
      <c r="J5" s="8"/>
      <c r="K5" s="8"/>
      <c r="L5" s="18"/>
      <c r="M5" s="8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2.75" customHeight="1">
      <c r="A6" s="16"/>
      <c r="B6" s="22" t="s">
        <v>39</v>
      </c>
      <c r="C6" s="23" t="s">
        <v>11</v>
      </c>
      <c r="D6" s="24" t="s">
        <v>40</v>
      </c>
      <c r="E6" s="23" t="s">
        <v>11</v>
      </c>
      <c r="F6" s="24" t="s">
        <v>41</v>
      </c>
      <c r="G6" s="23" t="s">
        <v>11</v>
      </c>
      <c r="H6" s="16"/>
      <c r="I6" s="22" t="s">
        <v>26</v>
      </c>
      <c r="J6" s="23" t="s">
        <v>29</v>
      </c>
      <c r="K6" s="24" t="s">
        <v>27</v>
      </c>
      <c r="L6" s="23" t="s">
        <v>29</v>
      </c>
      <c r="M6" s="24" t="s">
        <v>28</v>
      </c>
      <c r="N6" s="23" t="s">
        <v>29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.75" customHeight="1">
      <c r="A7" s="16"/>
      <c r="B7" s="33" t="s">
        <v>43</v>
      </c>
      <c r="C7" s="32">
        <v>115.41578131856973</v>
      </c>
      <c r="D7" s="33" t="s">
        <v>13</v>
      </c>
      <c r="E7" s="37">
        <v>75.04503111267111</v>
      </c>
      <c r="F7" s="1" t="s">
        <v>14</v>
      </c>
      <c r="G7" s="28">
        <v>179.77497</v>
      </c>
      <c r="H7" s="10"/>
      <c r="I7" s="27" t="s">
        <v>36</v>
      </c>
      <c r="J7" s="32">
        <v>115.41578131856973</v>
      </c>
      <c r="K7" s="33" t="s">
        <v>7</v>
      </c>
      <c r="L7" s="37">
        <v>75.04503111267111</v>
      </c>
      <c r="M7" s="1" t="s">
        <v>1</v>
      </c>
      <c r="N7" s="28">
        <v>179.77497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2.75" customHeight="1">
      <c r="A8" s="16"/>
      <c r="B8" s="27" t="s">
        <v>12</v>
      </c>
      <c r="C8" s="32">
        <v>67.27183060904943</v>
      </c>
      <c r="D8" s="27" t="s">
        <v>2</v>
      </c>
      <c r="E8" s="37">
        <v>52.08413690472947</v>
      </c>
      <c r="F8" s="1" t="s">
        <v>15</v>
      </c>
      <c r="G8" s="28">
        <v>92.228381</v>
      </c>
      <c r="H8" s="10"/>
      <c r="I8" s="27" t="s">
        <v>35</v>
      </c>
      <c r="J8" s="32">
        <v>67.27183060904943</v>
      </c>
      <c r="K8" s="27" t="s">
        <v>9</v>
      </c>
      <c r="L8" s="37">
        <v>52.08413690472947</v>
      </c>
      <c r="M8" s="1" t="s">
        <v>33</v>
      </c>
      <c r="N8" s="28">
        <v>92.228381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2.75" customHeight="1">
      <c r="A9" s="16"/>
      <c r="B9" s="27" t="s">
        <v>44</v>
      </c>
      <c r="C9" s="32">
        <v>57.63458214031548</v>
      </c>
      <c r="D9" s="27" t="s">
        <v>16</v>
      </c>
      <c r="E9" s="37">
        <v>50.66930204853966</v>
      </c>
      <c r="F9" s="1" t="s">
        <v>17</v>
      </c>
      <c r="G9" s="28">
        <v>5.436231</v>
      </c>
      <c r="H9" s="10"/>
      <c r="I9" s="27" t="s">
        <v>30</v>
      </c>
      <c r="J9" s="32">
        <v>57.63458214031548</v>
      </c>
      <c r="K9" s="27" t="s">
        <v>4</v>
      </c>
      <c r="L9" s="37">
        <v>50.66930204853966</v>
      </c>
      <c r="M9" s="1" t="s">
        <v>34</v>
      </c>
      <c r="N9" s="28">
        <v>5.436231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2.75" customHeight="1">
      <c r="A10" s="16"/>
      <c r="B10" s="27" t="s">
        <v>18</v>
      </c>
      <c r="C10" s="32">
        <v>14.679816279241466</v>
      </c>
      <c r="D10" s="27" t="s">
        <v>19</v>
      </c>
      <c r="E10" s="37">
        <v>20.659455560979563</v>
      </c>
      <c r="F10" s="1"/>
      <c r="G10" s="28"/>
      <c r="H10" s="10"/>
      <c r="I10" s="27" t="s">
        <v>37</v>
      </c>
      <c r="J10" s="32">
        <v>14.679816279241466</v>
      </c>
      <c r="K10" s="27" t="s">
        <v>6</v>
      </c>
      <c r="L10" s="37">
        <v>20.659455560979563</v>
      </c>
      <c r="M10" s="1"/>
      <c r="N10" s="2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2.75" customHeight="1">
      <c r="A11" s="16"/>
      <c r="B11" s="34" t="s">
        <v>50</v>
      </c>
      <c r="C11" s="32">
        <v>7.17738373986318</v>
      </c>
      <c r="D11" s="27" t="s">
        <v>46</v>
      </c>
      <c r="E11" s="37">
        <v>19.812289715063333</v>
      </c>
      <c r="F11" s="1"/>
      <c r="G11" s="28"/>
      <c r="H11" s="10"/>
      <c r="I11" s="27" t="s">
        <v>52</v>
      </c>
      <c r="J11" s="32">
        <v>7.17738373986318</v>
      </c>
      <c r="K11" s="27" t="s">
        <v>5</v>
      </c>
      <c r="L11" s="37">
        <v>19.812289715063333</v>
      </c>
      <c r="M11" s="1"/>
      <c r="N11" s="28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2.75" customHeight="1">
      <c r="A12" s="25"/>
      <c r="B12" s="27" t="s">
        <v>45</v>
      </c>
      <c r="C12" s="32">
        <v>4.06610575001524</v>
      </c>
      <c r="D12" s="27" t="s">
        <v>21</v>
      </c>
      <c r="E12" s="37">
        <v>12.801014987554973</v>
      </c>
      <c r="F12" s="1"/>
      <c r="G12" s="28"/>
      <c r="H12" s="10"/>
      <c r="I12" s="27" t="s">
        <v>54</v>
      </c>
      <c r="J12" s="32">
        <v>4.06610575001524</v>
      </c>
      <c r="K12" s="27" t="s">
        <v>8</v>
      </c>
      <c r="L12" s="37">
        <v>12.801014987554973</v>
      </c>
      <c r="M12" s="1"/>
      <c r="N12" s="28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25"/>
      <c r="B13" s="27" t="s">
        <v>20</v>
      </c>
      <c r="C13" s="32">
        <v>2.3902303863401073</v>
      </c>
      <c r="D13" s="36" t="s">
        <v>55</v>
      </c>
      <c r="E13" s="37">
        <v>9.418849615008364</v>
      </c>
      <c r="F13" s="1"/>
      <c r="G13" s="28"/>
      <c r="H13" s="10"/>
      <c r="I13" s="27" t="s">
        <v>31</v>
      </c>
      <c r="J13" s="32">
        <v>2.3902303863401073</v>
      </c>
      <c r="K13" s="27" t="s">
        <v>56</v>
      </c>
      <c r="L13" s="37">
        <v>9.418849615008364</v>
      </c>
      <c r="M13" s="1"/>
      <c r="N13" s="28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25"/>
      <c r="B14" s="34" t="s">
        <v>51</v>
      </c>
      <c r="C14" s="32">
        <v>2.01052499520693</v>
      </c>
      <c r="D14" s="27" t="s">
        <v>47</v>
      </c>
      <c r="E14" s="37">
        <v>6.764896953286354</v>
      </c>
      <c r="F14" s="1"/>
      <c r="G14" s="28"/>
      <c r="H14" s="10"/>
      <c r="I14" s="27" t="s">
        <v>53</v>
      </c>
      <c r="J14" s="32">
        <v>2.01052499520693</v>
      </c>
      <c r="K14" s="27" t="s">
        <v>3</v>
      </c>
      <c r="L14" s="37">
        <v>6.764896953286354</v>
      </c>
      <c r="M14" s="1"/>
      <c r="N14" s="28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2.75" customHeight="1">
      <c r="A15" s="25"/>
      <c r="B15" s="35" t="s">
        <v>22</v>
      </c>
      <c r="C15" s="32">
        <v>6.7933267813984</v>
      </c>
      <c r="D15" s="35" t="s">
        <v>22</v>
      </c>
      <c r="E15" s="28">
        <v>30.184605102167136</v>
      </c>
      <c r="F15" s="1"/>
      <c r="G15" s="28"/>
      <c r="H15" s="10"/>
      <c r="I15" s="27" t="s">
        <v>0</v>
      </c>
      <c r="J15" s="32">
        <v>6.7933267813984</v>
      </c>
      <c r="K15" s="35" t="s">
        <v>0</v>
      </c>
      <c r="L15" s="28">
        <v>30.184605102167136</v>
      </c>
      <c r="M15" s="1"/>
      <c r="N15" s="28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6" customFormat="1" ht="12.75" customHeight="1">
      <c r="A16" s="25"/>
      <c r="B16" s="29" t="s">
        <v>23</v>
      </c>
      <c r="C16" s="30">
        <v>277.439582</v>
      </c>
      <c r="D16" s="31" t="s">
        <v>23</v>
      </c>
      <c r="E16" s="30">
        <v>277.439582</v>
      </c>
      <c r="F16" s="31" t="s">
        <v>23</v>
      </c>
      <c r="G16" s="30">
        <v>277.439582</v>
      </c>
      <c r="H16" s="10"/>
      <c r="I16" s="29" t="s">
        <v>32</v>
      </c>
      <c r="J16" s="30">
        <v>277.439582</v>
      </c>
      <c r="K16" s="31" t="s">
        <v>32</v>
      </c>
      <c r="L16" s="30">
        <v>277.439582</v>
      </c>
      <c r="M16" s="31" t="s">
        <v>32</v>
      </c>
      <c r="N16" s="30">
        <v>277.439582</v>
      </c>
      <c r="O16" s="25"/>
      <c r="P16" s="25"/>
      <c r="Q16" s="25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6" customFormat="1" ht="12.75" customHeight="1">
      <c r="A17" s="26"/>
      <c r="B17" s="13"/>
      <c r="C17" s="13"/>
      <c r="D17" s="13"/>
      <c r="E17" s="13"/>
      <c r="F17" s="13"/>
      <c r="G17" s="13"/>
      <c r="H17" s="12"/>
      <c r="I17" s="13"/>
      <c r="J17" s="13"/>
      <c r="K17" s="13"/>
      <c r="L17" s="13"/>
      <c r="M17" s="13"/>
      <c r="N17" s="1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14" s="6" customFormat="1" ht="12.75" customHeight="1">
      <c r="B18"/>
      <c r="C18"/>
      <c r="D18"/>
      <c r="E18"/>
      <c r="F18"/>
      <c r="G18"/>
      <c r="H18" s="4"/>
      <c r="I18"/>
      <c r="J18"/>
      <c r="K18"/>
      <c r="L18"/>
      <c r="M18"/>
      <c r="N18"/>
    </row>
    <row r="19" spans="2:14" s="6" customFormat="1" ht="12.75" customHeight="1">
      <c r="B19"/>
      <c r="C19"/>
      <c r="D19"/>
      <c r="E19"/>
      <c r="F19"/>
      <c r="G19"/>
      <c r="H19" s="4"/>
      <c r="I19"/>
      <c r="J19"/>
      <c r="K19"/>
      <c r="L19"/>
      <c r="M19"/>
      <c r="N19"/>
    </row>
    <row r="20" spans="2:14" s="6" customFormat="1" ht="12.75" customHeight="1">
      <c r="B20"/>
      <c r="C20"/>
      <c r="D20"/>
      <c r="E20"/>
      <c r="F20"/>
      <c r="G20"/>
      <c r="H20" s="4"/>
      <c r="I20"/>
      <c r="J20"/>
      <c r="K20"/>
      <c r="L20"/>
      <c r="M20"/>
      <c r="N20"/>
    </row>
    <row r="21" spans="2:14" s="6" customFormat="1" ht="12.75" customHeight="1">
      <c r="B21"/>
      <c r="C21"/>
      <c r="D21"/>
      <c r="E21"/>
      <c r="F21"/>
      <c r="G21"/>
      <c r="H21" s="4"/>
      <c r="I21"/>
      <c r="J21"/>
      <c r="K21"/>
      <c r="L21"/>
      <c r="M21"/>
      <c r="N21"/>
    </row>
    <row r="22" spans="2:14" s="6" customFormat="1" ht="12.75" customHeight="1">
      <c r="B22"/>
      <c r="C22"/>
      <c r="D22"/>
      <c r="E22"/>
      <c r="F22"/>
      <c r="G22"/>
      <c r="H22" s="4"/>
      <c r="I22"/>
      <c r="J22"/>
      <c r="K22"/>
      <c r="L22"/>
      <c r="M22"/>
      <c r="N22"/>
    </row>
    <row r="23" spans="2:14" s="6" customFormat="1" ht="12.75" customHeight="1">
      <c r="B23"/>
      <c r="C23"/>
      <c r="D23"/>
      <c r="E23"/>
      <c r="F23"/>
      <c r="G23"/>
      <c r="H23" s="4"/>
      <c r="I23"/>
      <c r="J23"/>
      <c r="K23"/>
      <c r="L23"/>
      <c r="M23"/>
      <c r="N23"/>
    </row>
    <row r="24" spans="2:14" s="6" customFormat="1" ht="12.75" customHeight="1">
      <c r="B24"/>
      <c r="C24"/>
      <c r="D24"/>
      <c r="E24"/>
      <c r="F24"/>
      <c r="G24"/>
      <c r="H24" s="4"/>
      <c r="I24"/>
      <c r="J24"/>
      <c r="K24"/>
      <c r="L24"/>
      <c r="M24"/>
      <c r="N24"/>
    </row>
    <row r="25" spans="2:14" s="6" customFormat="1" ht="12.75" customHeight="1">
      <c r="B25"/>
      <c r="C25"/>
      <c r="D25"/>
      <c r="E25"/>
      <c r="F25"/>
      <c r="G25"/>
      <c r="H25" s="4"/>
      <c r="I25"/>
      <c r="J25"/>
      <c r="K25"/>
      <c r="L25"/>
      <c r="M25"/>
      <c r="N25"/>
    </row>
    <row r="26" spans="2:14" s="6" customFormat="1" ht="12.75" customHeight="1">
      <c r="B26"/>
      <c r="C26"/>
      <c r="D26"/>
      <c r="E26"/>
      <c r="F26"/>
      <c r="G26"/>
      <c r="H26" s="4"/>
      <c r="I26"/>
      <c r="J26"/>
      <c r="K26"/>
      <c r="L26"/>
      <c r="M26"/>
      <c r="N26"/>
    </row>
    <row r="27" spans="2:14" s="6" customFormat="1" ht="12.75" customHeight="1">
      <c r="B27"/>
      <c r="C27"/>
      <c r="D27"/>
      <c r="E27"/>
      <c r="F27"/>
      <c r="G27"/>
      <c r="H27" s="4"/>
      <c r="I27"/>
      <c r="J27"/>
      <c r="K27"/>
      <c r="L27"/>
      <c r="M27"/>
      <c r="N27"/>
    </row>
    <row r="28" spans="2:14" s="6" customFormat="1" ht="12.75" customHeight="1">
      <c r="B28"/>
      <c r="C28"/>
      <c r="D28"/>
      <c r="E28"/>
      <c r="F28"/>
      <c r="G28"/>
      <c r="H28" s="4"/>
      <c r="I28"/>
      <c r="J28"/>
      <c r="K28"/>
      <c r="L28"/>
      <c r="M28"/>
      <c r="N28"/>
    </row>
    <row r="29" spans="2:14" s="6" customFormat="1" ht="12.75" customHeight="1">
      <c r="B29"/>
      <c r="C29"/>
      <c r="D29"/>
      <c r="E29"/>
      <c r="F29"/>
      <c r="G29"/>
      <c r="H29" s="4"/>
      <c r="I29"/>
      <c r="J29"/>
      <c r="K29"/>
      <c r="L29"/>
      <c r="M29"/>
      <c r="N29"/>
    </row>
    <row r="30" spans="2:14" s="6" customFormat="1" ht="12.75" customHeight="1">
      <c r="B30"/>
      <c r="C30"/>
      <c r="D30"/>
      <c r="E30"/>
      <c r="F30"/>
      <c r="G30"/>
      <c r="H30" s="4"/>
      <c r="I30"/>
      <c r="J30"/>
      <c r="K30"/>
      <c r="L30"/>
      <c r="M30"/>
      <c r="N30"/>
    </row>
    <row r="31" spans="2:14" s="6" customFormat="1" ht="12.75" customHeight="1">
      <c r="B31"/>
      <c r="C31"/>
      <c r="D31"/>
      <c r="E31"/>
      <c r="F31"/>
      <c r="G31"/>
      <c r="H31" s="4"/>
      <c r="I31"/>
      <c r="J31"/>
      <c r="K31"/>
      <c r="L31"/>
      <c r="M31"/>
      <c r="N31"/>
    </row>
    <row r="32" spans="2:7" ht="12.75" customHeight="1">
      <c r="B32"/>
      <c r="C32"/>
      <c r="D32"/>
      <c r="E32"/>
      <c r="F32"/>
      <c r="G32"/>
    </row>
    <row r="33" spans="2:7" ht="12.75" customHeight="1">
      <c r="B33"/>
      <c r="C33"/>
      <c r="D33"/>
      <c r="E33"/>
      <c r="F33"/>
      <c r="G33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</sheetData>
  <mergeCells count="1">
    <mergeCell ref="F1:G1"/>
  </mergeCells>
  <printOptions/>
  <pageMargins left="1.17" right="0.49" top="0.66" bottom="0.2" header="0.25" footer="0.2"/>
  <pageSetup fitToWidth="2" fitToHeight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4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19.28125" style="2" customWidth="1"/>
    <col min="3" max="3" width="37.7109375" style="2" customWidth="1"/>
    <col min="4" max="7" width="18.140625" style="48" customWidth="1"/>
    <col min="8" max="8" width="9.140625" style="2" customWidth="1"/>
    <col min="9" max="9" width="19.57421875" style="2" bestFit="1" customWidth="1"/>
    <col min="10" max="10" width="31.28125" style="2" customWidth="1"/>
    <col min="11" max="14" width="18.140625" style="2" customWidth="1"/>
    <col min="15" max="16384" width="9.140625" style="2" customWidth="1"/>
  </cols>
  <sheetData>
    <row r="1" spans="2:9" s="38" customFormat="1" ht="12.75" customHeight="1">
      <c r="B1" s="7" t="s">
        <v>58</v>
      </c>
      <c r="C1" s="39"/>
      <c r="D1" s="39"/>
      <c r="E1" s="39"/>
      <c r="F1" s="39"/>
      <c r="G1" s="39"/>
      <c r="I1" s="7" t="s">
        <v>59</v>
      </c>
    </row>
    <row r="2" spans="3:14" s="9" customFormat="1" ht="12.75" customHeight="1">
      <c r="C2" s="40"/>
      <c r="D2" s="41"/>
      <c r="E2" s="41"/>
      <c r="F2" s="42"/>
      <c r="G2" s="42"/>
      <c r="J2" s="43"/>
      <c r="K2" s="43"/>
      <c r="L2" s="43"/>
      <c r="M2" s="43"/>
      <c r="N2" s="43"/>
    </row>
    <row r="3" spans="2:14" s="9" customFormat="1" ht="12.75" customHeight="1">
      <c r="B3" s="20" t="s">
        <v>60</v>
      </c>
      <c r="D3" s="44"/>
      <c r="E3" s="44"/>
      <c r="F3" s="44"/>
      <c r="G3" s="41"/>
      <c r="H3" s="40"/>
      <c r="I3" s="20" t="s">
        <v>61</v>
      </c>
      <c r="J3" s="40"/>
      <c r="K3" s="42"/>
      <c r="L3" s="42"/>
      <c r="M3" s="42"/>
      <c r="N3" s="42"/>
    </row>
    <row r="4" spans="2:14" ht="12.75" customHeight="1">
      <c r="B4" s="45"/>
      <c r="C4" s="46"/>
      <c r="D4" s="47"/>
      <c r="F4" s="47"/>
      <c r="G4" s="47"/>
      <c r="I4" s="45"/>
      <c r="J4" s="46"/>
      <c r="K4" s="47"/>
      <c r="M4" s="47"/>
      <c r="N4" s="47"/>
    </row>
    <row r="5" spans="2:14" ht="12.75" customHeight="1">
      <c r="B5" s="126" t="s">
        <v>62</v>
      </c>
      <c r="C5" s="128" t="s">
        <v>63</v>
      </c>
      <c r="D5" s="49" t="s">
        <v>64</v>
      </c>
      <c r="E5" s="50"/>
      <c r="F5" s="50"/>
      <c r="G5" s="50"/>
      <c r="I5" s="130" t="s">
        <v>65</v>
      </c>
      <c r="J5" s="51"/>
      <c r="K5" s="52" t="s">
        <v>66</v>
      </c>
      <c r="L5" s="52"/>
      <c r="M5" s="52"/>
      <c r="N5" s="52"/>
    </row>
    <row r="6" spans="2:14" ht="12.75" customHeight="1">
      <c r="B6" s="127"/>
      <c r="C6" s="129"/>
      <c r="D6" s="53" t="s">
        <v>67</v>
      </c>
      <c r="E6" s="54" t="s">
        <v>68</v>
      </c>
      <c r="F6" s="55" t="s">
        <v>69</v>
      </c>
      <c r="G6" s="56" t="s">
        <v>70</v>
      </c>
      <c r="I6" s="131"/>
      <c r="J6" s="57" t="s">
        <v>71</v>
      </c>
      <c r="K6" s="58" t="s">
        <v>1</v>
      </c>
      <c r="L6" s="58" t="s">
        <v>72</v>
      </c>
      <c r="M6" s="59" t="s">
        <v>73</v>
      </c>
      <c r="N6" s="60" t="s">
        <v>74</v>
      </c>
    </row>
    <row r="7" spans="2:14" ht="12.75" customHeight="1">
      <c r="B7" s="61"/>
      <c r="C7" s="62"/>
      <c r="D7" s="63"/>
      <c r="E7" s="64"/>
      <c r="F7" s="65"/>
      <c r="G7" s="66"/>
      <c r="I7" s="132"/>
      <c r="J7" s="67" t="s">
        <v>75</v>
      </c>
      <c r="K7" s="68"/>
      <c r="L7" s="69"/>
      <c r="M7" s="70"/>
      <c r="N7" s="71"/>
    </row>
    <row r="8" spans="2:14" ht="12.75" customHeight="1">
      <c r="B8" s="72" t="s">
        <v>76</v>
      </c>
      <c r="C8" s="73" t="s">
        <v>77</v>
      </c>
      <c r="D8" s="74">
        <f>+D9+D41+D50+D56+D78+D96</f>
        <v>189701.20000000007</v>
      </c>
      <c r="E8" s="74">
        <f>+E9+E41+E50+E56+E78+E96</f>
        <v>309716.8</v>
      </c>
      <c r="F8" s="74">
        <f>+F9+F41+F50+F56+F78+F96</f>
        <v>6243.899999999999</v>
      </c>
      <c r="G8" s="74">
        <f aca="true" t="shared" si="0" ref="G8:G57">+D8+E8+F8</f>
        <v>505661.9000000001</v>
      </c>
      <c r="I8" s="72" t="s">
        <v>76</v>
      </c>
      <c r="J8" s="75" t="s">
        <v>78</v>
      </c>
      <c r="K8" s="74">
        <v>189701.2</v>
      </c>
      <c r="L8" s="74">
        <v>309716.8</v>
      </c>
      <c r="M8" s="74">
        <v>6243.9</v>
      </c>
      <c r="N8" s="76">
        <v>505661.9</v>
      </c>
    </row>
    <row r="9" spans="2:14" ht="12.75" customHeight="1">
      <c r="B9" s="72" t="s">
        <v>79</v>
      </c>
      <c r="C9" s="73" t="s">
        <v>80</v>
      </c>
      <c r="D9" s="77">
        <f>SUM(D11:D40)</f>
        <v>170630.00000000003</v>
      </c>
      <c r="E9" s="77">
        <f>SUM(E11:E40)</f>
        <v>273210.2</v>
      </c>
      <c r="F9" s="77">
        <f>SUM(F11:F40)</f>
        <v>6229.5999999999985</v>
      </c>
      <c r="G9" s="78">
        <f t="shared" si="0"/>
        <v>450069.80000000005</v>
      </c>
      <c r="I9" s="72" t="s">
        <v>79</v>
      </c>
      <c r="J9" s="75" t="s">
        <v>81</v>
      </c>
      <c r="K9" s="79">
        <v>170630</v>
      </c>
      <c r="L9" s="80">
        <v>273210.2</v>
      </c>
      <c r="M9" s="81">
        <v>6229.6</v>
      </c>
      <c r="N9" s="82">
        <v>450069.8</v>
      </c>
    </row>
    <row r="10" spans="2:14" ht="12.75" customHeight="1">
      <c r="B10" s="83"/>
      <c r="C10" s="84" t="s">
        <v>82</v>
      </c>
      <c r="D10" s="85"/>
      <c r="E10" s="85"/>
      <c r="F10" s="85"/>
      <c r="G10" s="78"/>
      <c r="I10" s="83"/>
      <c r="J10" s="84" t="s">
        <v>83</v>
      </c>
      <c r="K10" s="79"/>
      <c r="L10" s="79"/>
      <c r="M10" s="85"/>
      <c r="N10" s="79"/>
    </row>
    <row r="11" spans="2:14" ht="12.75" customHeight="1">
      <c r="B11" s="86" t="s">
        <v>84</v>
      </c>
      <c r="C11" s="87" t="s">
        <v>85</v>
      </c>
      <c r="D11" s="88">
        <v>27415.5</v>
      </c>
      <c r="E11" s="88">
        <v>7297.1</v>
      </c>
      <c r="F11" s="88">
        <v>1694.5</v>
      </c>
      <c r="G11" s="89">
        <f t="shared" si="0"/>
        <v>36407.1</v>
      </c>
      <c r="I11" s="86" t="s">
        <v>84</v>
      </c>
      <c r="J11" s="87" t="s">
        <v>6</v>
      </c>
      <c r="K11" s="90">
        <v>27415.5</v>
      </c>
      <c r="L11" s="90">
        <v>7297.1</v>
      </c>
      <c r="M11" s="88">
        <v>1694.5</v>
      </c>
      <c r="N11" s="91">
        <v>36407.1</v>
      </c>
    </row>
    <row r="12" spans="2:14" ht="12.75" customHeight="1">
      <c r="B12" s="86" t="s">
        <v>86</v>
      </c>
      <c r="C12" s="87" t="s">
        <v>87</v>
      </c>
      <c r="D12" s="88">
        <v>63490.1</v>
      </c>
      <c r="E12" s="88">
        <v>1977.7</v>
      </c>
      <c r="F12" s="88"/>
      <c r="G12" s="89">
        <f t="shared" si="0"/>
        <v>65467.799999999996</v>
      </c>
      <c r="I12" s="86" t="s">
        <v>86</v>
      </c>
      <c r="J12" s="87" t="s">
        <v>88</v>
      </c>
      <c r="K12" s="90">
        <v>63490.1</v>
      </c>
      <c r="L12" s="90">
        <v>1977.7</v>
      </c>
      <c r="M12" s="88"/>
      <c r="N12" s="91">
        <v>65467.8</v>
      </c>
    </row>
    <row r="13" spans="2:14" ht="12.75" customHeight="1">
      <c r="B13" s="86" t="s">
        <v>89</v>
      </c>
      <c r="C13" s="87" t="s">
        <v>90</v>
      </c>
      <c r="D13" s="88">
        <v>6.6</v>
      </c>
      <c r="E13" s="88"/>
      <c r="F13" s="88"/>
      <c r="G13" s="89">
        <f t="shared" si="0"/>
        <v>6.6</v>
      </c>
      <c r="I13" s="86" t="s">
        <v>89</v>
      </c>
      <c r="J13" s="87" t="s">
        <v>91</v>
      </c>
      <c r="K13" s="90">
        <v>6.6</v>
      </c>
      <c r="L13" s="90"/>
      <c r="M13" s="88"/>
      <c r="N13" s="91">
        <v>6.6</v>
      </c>
    </row>
    <row r="14" spans="2:14" ht="12.75" customHeight="1">
      <c r="B14" s="86" t="s">
        <v>92</v>
      </c>
      <c r="C14" s="87" t="s">
        <v>93</v>
      </c>
      <c r="D14" s="88">
        <v>5039.3</v>
      </c>
      <c r="E14" s="88">
        <v>622.6</v>
      </c>
      <c r="F14" s="88">
        <v>870</v>
      </c>
      <c r="G14" s="89">
        <f t="shared" si="0"/>
        <v>6531.900000000001</v>
      </c>
      <c r="I14" s="86" t="s">
        <v>92</v>
      </c>
      <c r="J14" s="87" t="s">
        <v>8</v>
      </c>
      <c r="K14" s="90">
        <v>5039.3</v>
      </c>
      <c r="L14" s="90">
        <v>622.6</v>
      </c>
      <c r="M14" s="88">
        <v>870</v>
      </c>
      <c r="N14" s="91">
        <v>6531.9</v>
      </c>
    </row>
    <row r="15" spans="2:14" ht="12.75" customHeight="1">
      <c r="B15" s="86" t="s">
        <v>94</v>
      </c>
      <c r="C15" s="87" t="s">
        <v>95</v>
      </c>
      <c r="D15" s="88">
        <f>4741.2+683.9</f>
        <v>5425.099999999999</v>
      </c>
      <c r="E15" s="88">
        <v>31057.8</v>
      </c>
      <c r="F15" s="88">
        <v>1239.9</v>
      </c>
      <c r="G15" s="89">
        <f t="shared" si="0"/>
        <v>37722.8</v>
      </c>
      <c r="I15" s="86" t="s">
        <v>94</v>
      </c>
      <c r="J15" s="87" t="s">
        <v>5</v>
      </c>
      <c r="K15" s="90">
        <v>5425.1</v>
      </c>
      <c r="L15" s="90">
        <v>31057.8</v>
      </c>
      <c r="M15" s="88">
        <v>1239.9</v>
      </c>
      <c r="N15" s="91">
        <v>37722.8</v>
      </c>
    </row>
    <row r="16" spans="2:14" ht="12.75" customHeight="1">
      <c r="B16" s="86" t="s">
        <v>96</v>
      </c>
      <c r="C16" s="87" t="s">
        <v>97</v>
      </c>
      <c r="D16" s="88">
        <v>5.6</v>
      </c>
      <c r="E16" s="88">
        <v>1091.9</v>
      </c>
      <c r="F16" s="88"/>
      <c r="G16" s="89">
        <f t="shared" si="0"/>
        <v>1097.5</v>
      </c>
      <c r="I16" s="86" t="s">
        <v>96</v>
      </c>
      <c r="J16" s="87" t="s">
        <v>98</v>
      </c>
      <c r="K16" s="90">
        <v>5.6</v>
      </c>
      <c r="L16" s="90">
        <v>1091.9</v>
      </c>
      <c r="M16" s="88"/>
      <c r="N16" s="91">
        <v>1097.5</v>
      </c>
    </row>
    <row r="17" spans="2:14" ht="12.75" customHeight="1">
      <c r="B17" s="86" t="s">
        <v>99</v>
      </c>
      <c r="C17" s="92" t="s">
        <v>100</v>
      </c>
      <c r="D17" s="90">
        <v>11.9</v>
      </c>
      <c r="E17" s="90">
        <v>204.5</v>
      </c>
      <c r="F17" s="88"/>
      <c r="G17" s="89">
        <f t="shared" si="0"/>
        <v>216.4</v>
      </c>
      <c r="I17" s="86"/>
      <c r="J17" s="87"/>
      <c r="K17" s="90">
        <v>11.9</v>
      </c>
      <c r="L17" s="90">
        <v>204.5</v>
      </c>
      <c r="M17" s="88"/>
      <c r="N17" s="91">
        <v>216.4</v>
      </c>
    </row>
    <row r="18" spans="2:14" ht="12.75" customHeight="1">
      <c r="B18" s="86" t="s">
        <v>101</v>
      </c>
      <c r="C18" s="87" t="s">
        <v>102</v>
      </c>
      <c r="D18" s="88">
        <v>356.2</v>
      </c>
      <c r="E18" s="88">
        <v>11565</v>
      </c>
      <c r="F18" s="88">
        <v>11.1</v>
      </c>
      <c r="G18" s="89">
        <f t="shared" si="0"/>
        <v>11932.300000000001</v>
      </c>
      <c r="I18" s="86" t="s">
        <v>101</v>
      </c>
      <c r="J18" s="87" t="s">
        <v>103</v>
      </c>
      <c r="K18" s="90">
        <v>356.2</v>
      </c>
      <c r="L18" s="90">
        <v>11565</v>
      </c>
      <c r="M18" s="88">
        <v>11.1</v>
      </c>
      <c r="N18" s="91">
        <v>11932.3</v>
      </c>
    </row>
    <row r="19" spans="2:14" ht="12.75" customHeight="1">
      <c r="B19" s="86" t="s">
        <v>104</v>
      </c>
      <c r="C19" s="87" t="s">
        <v>105</v>
      </c>
      <c r="D19" s="88">
        <v>99.8</v>
      </c>
      <c r="E19" s="88">
        <v>368.3</v>
      </c>
      <c r="F19" s="88">
        <v>135.9</v>
      </c>
      <c r="G19" s="89">
        <f t="shared" si="0"/>
        <v>604</v>
      </c>
      <c r="I19" s="86" t="s">
        <v>104</v>
      </c>
      <c r="J19" s="87" t="s">
        <v>106</v>
      </c>
      <c r="K19" s="90">
        <v>99.8</v>
      </c>
      <c r="L19" s="90">
        <v>368.3</v>
      </c>
      <c r="M19" s="88">
        <v>135.9</v>
      </c>
      <c r="N19" s="91">
        <v>604</v>
      </c>
    </row>
    <row r="20" spans="2:14" ht="12.75" customHeight="1">
      <c r="B20" s="86" t="s">
        <v>107</v>
      </c>
      <c r="C20" s="87" t="s">
        <v>108</v>
      </c>
      <c r="D20" s="88">
        <v>3167.6</v>
      </c>
      <c r="E20" s="88">
        <v>23135.7</v>
      </c>
      <c r="F20" s="88">
        <v>268.4</v>
      </c>
      <c r="G20" s="89">
        <f t="shared" si="0"/>
        <v>26571.7</v>
      </c>
      <c r="I20" s="86" t="s">
        <v>107</v>
      </c>
      <c r="J20" s="87" t="s">
        <v>3</v>
      </c>
      <c r="K20" s="90">
        <v>3167.6</v>
      </c>
      <c r="L20" s="90">
        <v>23135.7</v>
      </c>
      <c r="M20" s="88">
        <v>268.4</v>
      </c>
      <c r="N20" s="91">
        <v>26571.7</v>
      </c>
    </row>
    <row r="21" spans="2:14" ht="12.75" customHeight="1">
      <c r="B21" s="86" t="s">
        <v>109</v>
      </c>
      <c r="C21" s="87" t="s">
        <v>110</v>
      </c>
      <c r="D21" s="88">
        <v>3183.8</v>
      </c>
      <c r="E21" s="88">
        <v>23662.9</v>
      </c>
      <c r="F21" s="88">
        <v>51.4</v>
      </c>
      <c r="G21" s="89">
        <f t="shared" si="0"/>
        <v>26898.100000000002</v>
      </c>
      <c r="I21" s="86" t="s">
        <v>109</v>
      </c>
      <c r="J21" s="87" t="s">
        <v>7</v>
      </c>
      <c r="K21" s="90">
        <v>3183.8</v>
      </c>
      <c r="L21" s="90">
        <v>23662.9</v>
      </c>
      <c r="M21" s="88">
        <v>51.4</v>
      </c>
      <c r="N21" s="91">
        <v>26898.1</v>
      </c>
    </row>
    <row r="22" spans="2:14" ht="12.75" customHeight="1">
      <c r="B22" s="86" t="s">
        <v>111</v>
      </c>
      <c r="C22" s="87" t="s">
        <v>112</v>
      </c>
      <c r="D22" s="88">
        <v>100.5</v>
      </c>
      <c r="E22" s="88">
        <v>16404.7</v>
      </c>
      <c r="F22" s="88"/>
      <c r="G22" s="89">
        <f t="shared" si="0"/>
        <v>16505.2</v>
      </c>
      <c r="I22" s="86" t="s">
        <v>111</v>
      </c>
      <c r="J22" s="87" t="s">
        <v>113</v>
      </c>
      <c r="K22" s="90">
        <v>100.5</v>
      </c>
      <c r="L22" s="90">
        <v>16404.7</v>
      </c>
      <c r="M22" s="88"/>
      <c r="N22" s="91">
        <v>16505.2</v>
      </c>
    </row>
    <row r="23" spans="2:14" ht="12.75" customHeight="1">
      <c r="B23" s="86" t="s">
        <v>114</v>
      </c>
      <c r="C23" s="87" t="s">
        <v>115</v>
      </c>
      <c r="D23" s="88">
        <v>824.6</v>
      </c>
      <c r="E23" s="88">
        <v>7478.1</v>
      </c>
      <c r="F23" s="88"/>
      <c r="G23" s="89">
        <f t="shared" si="0"/>
        <v>8302.7</v>
      </c>
      <c r="I23" s="86" t="s">
        <v>114</v>
      </c>
      <c r="J23" s="87" t="s">
        <v>116</v>
      </c>
      <c r="K23" s="90">
        <v>824.6</v>
      </c>
      <c r="L23" s="90">
        <v>7478.1</v>
      </c>
      <c r="M23" s="88"/>
      <c r="N23" s="91">
        <v>8302.7</v>
      </c>
    </row>
    <row r="24" spans="2:14" ht="12.75" customHeight="1">
      <c r="B24" s="86" t="s">
        <v>117</v>
      </c>
      <c r="C24" s="87" t="s">
        <v>118</v>
      </c>
      <c r="D24" s="88">
        <v>384</v>
      </c>
      <c r="E24" s="88">
        <v>138.7</v>
      </c>
      <c r="F24" s="88"/>
      <c r="G24" s="89">
        <f t="shared" si="0"/>
        <v>522.7</v>
      </c>
      <c r="I24" s="86" t="s">
        <v>117</v>
      </c>
      <c r="J24" s="87" t="s">
        <v>119</v>
      </c>
      <c r="K24" s="90">
        <v>384</v>
      </c>
      <c r="L24" s="90">
        <v>138.7</v>
      </c>
      <c r="M24" s="88"/>
      <c r="N24" s="91">
        <v>522.7</v>
      </c>
    </row>
    <row r="25" spans="2:14" ht="12.75" customHeight="1">
      <c r="B25" s="86" t="s">
        <v>120</v>
      </c>
      <c r="C25" s="87" t="s">
        <v>121</v>
      </c>
      <c r="D25" s="88">
        <v>4970.9</v>
      </c>
      <c r="E25" s="88">
        <v>11862.1</v>
      </c>
      <c r="F25" s="88">
        <v>186.9</v>
      </c>
      <c r="G25" s="89">
        <f t="shared" si="0"/>
        <v>17019.9</v>
      </c>
      <c r="I25" s="86" t="s">
        <v>120</v>
      </c>
      <c r="J25" s="87" t="s">
        <v>122</v>
      </c>
      <c r="K25" s="90">
        <v>4970.9</v>
      </c>
      <c r="L25" s="90">
        <v>11862.1</v>
      </c>
      <c r="M25" s="88">
        <v>186.9</v>
      </c>
      <c r="N25" s="91">
        <v>17019.9</v>
      </c>
    </row>
    <row r="26" spans="2:14" ht="12.75" customHeight="1">
      <c r="B26" s="86" t="s">
        <v>123</v>
      </c>
      <c r="C26" s="87" t="s">
        <v>124</v>
      </c>
      <c r="D26" s="93">
        <v>0.1</v>
      </c>
      <c r="E26" s="48">
        <v>506.2</v>
      </c>
      <c r="F26" s="93"/>
      <c r="G26" s="89">
        <f t="shared" si="0"/>
        <v>506.3</v>
      </c>
      <c r="I26" s="86" t="s">
        <v>123</v>
      </c>
      <c r="J26" s="87" t="s">
        <v>125</v>
      </c>
      <c r="K26" s="91">
        <v>0.1</v>
      </c>
      <c r="L26" s="91">
        <v>506.2</v>
      </c>
      <c r="M26" s="93"/>
      <c r="N26" s="91">
        <v>506.3</v>
      </c>
    </row>
    <row r="27" spans="2:14" ht="12.75" customHeight="1">
      <c r="B27" s="86" t="s">
        <v>126</v>
      </c>
      <c r="C27" s="87" t="s">
        <v>127</v>
      </c>
      <c r="D27" s="88">
        <v>248.9</v>
      </c>
      <c r="E27" s="93">
        <v>18841.6</v>
      </c>
      <c r="F27" s="88"/>
      <c r="G27" s="89">
        <f t="shared" si="0"/>
        <v>19090.5</v>
      </c>
      <c r="I27" s="86" t="s">
        <v>126</v>
      </c>
      <c r="J27" s="87" t="s">
        <v>128</v>
      </c>
      <c r="K27" s="90">
        <v>248.9</v>
      </c>
      <c r="L27" s="90">
        <v>18841.6</v>
      </c>
      <c r="M27" s="88"/>
      <c r="N27" s="91">
        <v>19090.5</v>
      </c>
    </row>
    <row r="28" spans="2:14" ht="12.75" customHeight="1">
      <c r="B28" s="86" t="s">
        <v>129</v>
      </c>
      <c r="C28" s="87" t="s">
        <v>130</v>
      </c>
      <c r="D28" s="94">
        <v>4.8</v>
      </c>
      <c r="E28" s="94"/>
      <c r="F28" s="94"/>
      <c r="G28" s="89">
        <f t="shared" si="0"/>
        <v>4.8</v>
      </c>
      <c r="I28" s="86" t="s">
        <v>129</v>
      </c>
      <c r="J28" s="87" t="s">
        <v>131</v>
      </c>
      <c r="K28" s="95">
        <v>4.8</v>
      </c>
      <c r="L28" s="95"/>
      <c r="M28" s="94"/>
      <c r="N28" s="91">
        <v>4.8</v>
      </c>
    </row>
    <row r="29" spans="2:14" ht="12.75" customHeight="1">
      <c r="B29" s="86" t="s">
        <v>132</v>
      </c>
      <c r="C29" s="87" t="s">
        <v>133</v>
      </c>
      <c r="D29" s="88">
        <v>26012.4</v>
      </c>
      <c r="E29" s="88">
        <v>15661.5</v>
      </c>
      <c r="F29" s="88">
        <v>305.9</v>
      </c>
      <c r="G29" s="89">
        <f t="shared" si="0"/>
        <v>41979.8</v>
      </c>
      <c r="I29" s="86" t="s">
        <v>132</v>
      </c>
      <c r="J29" s="87" t="s">
        <v>4</v>
      </c>
      <c r="K29" s="90">
        <v>26012.4</v>
      </c>
      <c r="L29" s="90">
        <v>15661.5</v>
      </c>
      <c r="M29" s="88">
        <v>305.9</v>
      </c>
      <c r="N29" s="91">
        <v>41979.8</v>
      </c>
    </row>
    <row r="30" spans="2:14" ht="12.75" customHeight="1">
      <c r="B30" s="86" t="s">
        <v>134</v>
      </c>
      <c r="C30" s="87" t="s">
        <v>135</v>
      </c>
      <c r="D30" s="88">
        <v>2.4</v>
      </c>
      <c r="E30" s="88"/>
      <c r="F30" s="88"/>
      <c r="G30" s="89">
        <f t="shared" si="0"/>
        <v>2.4</v>
      </c>
      <c r="I30" s="86" t="s">
        <v>134</v>
      </c>
      <c r="J30" s="87" t="s">
        <v>136</v>
      </c>
      <c r="K30" s="90">
        <v>2.4</v>
      </c>
      <c r="L30" s="90"/>
      <c r="M30" s="88"/>
      <c r="N30" s="91">
        <v>2.4</v>
      </c>
    </row>
    <row r="31" spans="2:14" ht="12.75" customHeight="1">
      <c r="B31" s="96" t="s">
        <v>137</v>
      </c>
      <c r="C31" s="87" t="s">
        <v>138</v>
      </c>
      <c r="D31" s="88"/>
      <c r="E31" s="88">
        <v>525.2</v>
      </c>
      <c r="F31" s="88"/>
      <c r="G31" s="89">
        <f t="shared" si="0"/>
        <v>525.2</v>
      </c>
      <c r="I31" s="96" t="s">
        <v>137</v>
      </c>
      <c r="J31" s="87" t="s">
        <v>138</v>
      </c>
      <c r="K31" s="90"/>
      <c r="L31" s="90">
        <v>525.2</v>
      </c>
      <c r="M31" s="88"/>
      <c r="N31" s="91">
        <v>525.2</v>
      </c>
    </row>
    <row r="32" spans="2:14" ht="12.75" customHeight="1">
      <c r="B32" s="86" t="s">
        <v>139</v>
      </c>
      <c r="C32" s="87" t="s">
        <v>140</v>
      </c>
      <c r="D32" s="88">
        <v>16164.8</v>
      </c>
      <c r="E32" s="88">
        <v>33177.1</v>
      </c>
      <c r="F32" s="88">
        <v>1433.5</v>
      </c>
      <c r="G32" s="89">
        <f t="shared" si="0"/>
        <v>50775.399999999994</v>
      </c>
      <c r="I32" s="86" t="s">
        <v>139</v>
      </c>
      <c r="J32" s="87" t="s">
        <v>141</v>
      </c>
      <c r="K32" s="90">
        <v>16164.8</v>
      </c>
      <c r="L32" s="90">
        <v>33177.1</v>
      </c>
      <c r="M32" s="88">
        <v>1433.5</v>
      </c>
      <c r="N32" s="91">
        <v>50775.4</v>
      </c>
    </row>
    <row r="33" spans="2:14" ht="12.75" customHeight="1">
      <c r="B33" s="86" t="s">
        <v>142</v>
      </c>
      <c r="C33" s="87" t="s">
        <v>143</v>
      </c>
      <c r="D33" s="88">
        <v>29.4</v>
      </c>
      <c r="E33" s="88">
        <v>2721.8</v>
      </c>
      <c r="F33" s="88">
        <v>3.9</v>
      </c>
      <c r="G33" s="89">
        <f t="shared" si="0"/>
        <v>2755.1000000000004</v>
      </c>
      <c r="I33" s="86" t="s">
        <v>142</v>
      </c>
      <c r="J33" s="87" t="s">
        <v>144</v>
      </c>
      <c r="K33" s="90">
        <v>29.4</v>
      </c>
      <c r="L33" s="90">
        <v>2721.8</v>
      </c>
      <c r="M33" s="88">
        <v>3.9</v>
      </c>
      <c r="N33" s="91">
        <v>2755.1</v>
      </c>
    </row>
    <row r="34" spans="2:14" ht="12.75" customHeight="1">
      <c r="B34" s="86" t="s">
        <v>145</v>
      </c>
      <c r="C34" s="87" t="s">
        <v>146</v>
      </c>
      <c r="D34" s="88">
        <v>979.5</v>
      </c>
      <c r="E34" s="88">
        <v>19601.7</v>
      </c>
      <c r="F34" s="88">
        <v>16.4</v>
      </c>
      <c r="G34" s="89">
        <f t="shared" si="0"/>
        <v>20597.600000000002</v>
      </c>
      <c r="I34" s="86" t="s">
        <v>145</v>
      </c>
      <c r="J34" s="87" t="s">
        <v>147</v>
      </c>
      <c r="K34" s="90">
        <v>979.5</v>
      </c>
      <c r="L34" s="90">
        <v>19601.7</v>
      </c>
      <c r="M34" s="88">
        <v>16.4</v>
      </c>
      <c r="N34" s="91">
        <v>20597.6</v>
      </c>
    </row>
    <row r="35" spans="2:14" ht="12.75" customHeight="1">
      <c r="B35" s="86" t="s">
        <v>148</v>
      </c>
      <c r="C35" s="87" t="s">
        <v>149</v>
      </c>
      <c r="D35" s="88">
        <v>2.8</v>
      </c>
      <c r="E35" s="88">
        <v>1961.3</v>
      </c>
      <c r="F35" s="88"/>
      <c r="G35" s="89">
        <f t="shared" si="0"/>
        <v>1964.1</v>
      </c>
      <c r="I35" s="86" t="s">
        <v>148</v>
      </c>
      <c r="J35" s="87" t="s">
        <v>150</v>
      </c>
      <c r="K35" s="90">
        <v>2.8</v>
      </c>
      <c r="L35" s="90">
        <v>1961.3</v>
      </c>
      <c r="M35" s="88"/>
      <c r="N35" s="91">
        <v>1964.1</v>
      </c>
    </row>
    <row r="36" spans="2:14" ht="12.75" customHeight="1">
      <c r="B36" s="86" t="s">
        <v>151</v>
      </c>
      <c r="C36" s="87" t="s">
        <v>152</v>
      </c>
      <c r="D36" s="88">
        <v>16.2</v>
      </c>
      <c r="E36" s="88">
        <v>138.9</v>
      </c>
      <c r="F36" s="88"/>
      <c r="G36" s="89">
        <f t="shared" si="0"/>
        <v>155.1</v>
      </c>
      <c r="I36" s="86" t="s">
        <v>151</v>
      </c>
      <c r="J36" s="87" t="s">
        <v>153</v>
      </c>
      <c r="K36" s="90">
        <v>16.2</v>
      </c>
      <c r="L36" s="90">
        <v>138.9</v>
      </c>
      <c r="M36" s="88"/>
      <c r="N36" s="91">
        <v>155.1</v>
      </c>
    </row>
    <row r="37" spans="2:14" ht="12.75" customHeight="1">
      <c r="B37" s="86" t="s">
        <v>154</v>
      </c>
      <c r="C37" s="87" t="s">
        <v>155</v>
      </c>
      <c r="D37" s="88">
        <v>65.6</v>
      </c>
      <c r="E37" s="88">
        <v>234.9</v>
      </c>
      <c r="F37" s="88">
        <v>11.8</v>
      </c>
      <c r="G37" s="89">
        <f t="shared" si="0"/>
        <v>312.3</v>
      </c>
      <c r="I37" s="86" t="s">
        <v>154</v>
      </c>
      <c r="J37" s="87" t="s">
        <v>156</v>
      </c>
      <c r="K37" s="90">
        <v>65.6</v>
      </c>
      <c r="L37" s="90">
        <v>234.9</v>
      </c>
      <c r="M37" s="88">
        <v>11.8</v>
      </c>
      <c r="N37" s="91">
        <v>312.3</v>
      </c>
    </row>
    <row r="38" spans="2:14" ht="12.75" customHeight="1">
      <c r="B38" s="86" t="s">
        <v>157</v>
      </c>
      <c r="C38" s="87" t="s">
        <v>158</v>
      </c>
      <c r="D38" s="88">
        <v>5.6</v>
      </c>
      <c r="E38" s="88">
        <v>738.7</v>
      </c>
      <c r="F38" s="88"/>
      <c r="G38" s="89">
        <f t="shared" si="0"/>
        <v>744.3000000000001</v>
      </c>
      <c r="I38" s="86" t="s">
        <v>157</v>
      </c>
      <c r="J38" s="87" t="s">
        <v>159</v>
      </c>
      <c r="K38" s="90">
        <v>5.6</v>
      </c>
      <c r="L38" s="90">
        <v>738.7</v>
      </c>
      <c r="M38" s="88"/>
      <c r="N38" s="91">
        <v>744.3</v>
      </c>
    </row>
    <row r="39" spans="2:14" ht="12.75" customHeight="1">
      <c r="B39" s="86" t="s">
        <v>160</v>
      </c>
      <c r="C39" s="87" t="s">
        <v>161</v>
      </c>
      <c r="D39" s="88">
        <v>11540.1</v>
      </c>
      <c r="E39" s="88">
        <v>12981.6</v>
      </c>
      <c r="F39" s="88"/>
      <c r="G39" s="89">
        <f t="shared" si="0"/>
        <v>24521.7</v>
      </c>
      <c r="I39" s="86" t="s">
        <v>160</v>
      </c>
      <c r="J39" s="87" t="s">
        <v>162</v>
      </c>
      <c r="K39" s="90">
        <v>11540.1</v>
      </c>
      <c r="L39" s="90">
        <v>12981.6</v>
      </c>
      <c r="M39" s="88"/>
      <c r="N39" s="91">
        <v>24521.7</v>
      </c>
    </row>
    <row r="40" spans="2:14" ht="12.75" customHeight="1">
      <c r="B40" s="86" t="s">
        <v>163</v>
      </c>
      <c r="C40" s="87" t="s">
        <v>164</v>
      </c>
      <c r="D40" s="97">
        <f>9.7+687.2+379</f>
        <v>1075.9</v>
      </c>
      <c r="E40" s="97">
        <f>60.8+20526.5+5524+3141.3</f>
        <v>29252.6</v>
      </c>
      <c r="F40" s="97"/>
      <c r="G40" s="89">
        <f t="shared" si="0"/>
        <v>30328.5</v>
      </c>
      <c r="I40" s="86" t="s">
        <v>163</v>
      </c>
      <c r="J40" s="87" t="s">
        <v>165</v>
      </c>
      <c r="K40" s="98">
        <v>1075.9</v>
      </c>
      <c r="L40" s="98">
        <v>29252.6</v>
      </c>
      <c r="M40" s="97"/>
      <c r="N40" s="99">
        <v>30328.5</v>
      </c>
    </row>
    <row r="41" spans="2:14" ht="12.75" customHeight="1">
      <c r="B41" s="100" t="s">
        <v>166</v>
      </c>
      <c r="C41" s="101" t="s">
        <v>167</v>
      </c>
      <c r="D41" s="98">
        <f>SUM(D43:D49)</f>
        <v>4055.2000000000003</v>
      </c>
      <c r="E41" s="98">
        <f>SUM(E43:E49)</f>
        <v>2421.2</v>
      </c>
      <c r="F41" s="98">
        <f>SUM(F43:F49)</f>
        <v>0</v>
      </c>
      <c r="G41" s="78">
        <f t="shared" si="0"/>
        <v>6476.4</v>
      </c>
      <c r="I41" s="100" t="s">
        <v>166</v>
      </c>
      <c r="J41" s="102" t="s">
        <v>168</v>
      </c>
      <c r="K41" s="90">
        <v>4055.2</v>
      </c>
      <c r="L41" s="98">
        <v>2421.2</v>
      </c>
      <c r="M41" s="97">
        <v>0</v>
      </c>
      <c r="N41" s="91">
        <v>6476.4</v>
      </c>
    </row>
    <row r="42" spans="2:14" ht="12.75" customHeight="1">
      <c r="B42" s="86"/>
      <c r="C42" s="92" t="s">
        <v>82</v>
      </c>
      <c r="D42" s="79"/>
      <c r="E42" s="79"/>
      <c r="F42" s="85"/>
      <c r="G42" s="78">
        <f t="shared" si="0"/>
        <v>0</v>
      </c>
      <c r="I42" s="86"/>
      <c r="J42" s="87" t="s">
        <v>83</v>
      </c>
      <c r="K42" s="79"/>
      <c r="L42" s="79"/>
      <c r="M42" s="85"/>
      <c r="N42" s="79">
        <v>0</v>
      </c>
    </row>
    <row r="43" spans="2:14" ht="12.75" customHeight="1">
      <c r="B43" s="86" t="s">
        <v>169</v>
      </c>
      <c r="C43" s="92" t="s">
        <v>170</v>
      </c>
      <c r="D43" s="90">
        <v>15.5</v>
      </c>
      <c r="E43" s="90">
        <v>14.8</v>
      </c>
      <c r="F43" s="88"/>
      <c r="G43" s="89">
        <f t="shared" si="0"/>
        <v>30.3</v>
      </c>
      <c r="I43" s="86" t="s">
        <v>169</v>
      </c>
      <c r="J43" s="87" t="s">
        <v>170</v>
      </c>
      <c r="K43" s="90">
        <v>15.5</v>
      </c>
      <c r="L43" s="90">
        <v>14.8</v>
      </c>
      <c r="M43" s="88"/>
      <c r="N43" s="90">
        <v>30.3</v>
      </c>
    </row>
    <row r="44" spans="2:14" ht="12.75" customHeight="1">
      <c r="B44" s="86" t="s">
        <v>171</v>
      </c>
      <c r="C44" s="92" t="s">
        <v>172</v>
      </c>
      <c r="D44" s="90">
        <v>1.8</v>
      </c>
      <c r="E44" s="90">
        <v>1099.1</v>
      </c>
      <c r="F44" s="88"/>
      <c r="G44" s="89">
        <f t="shared" si="0"/>
        <v>1100.8999999999999</v>
      </c>
      <c r="I44" s="86" t="s">
        <v>171</v>
      </c>
      <c r="J44" s="87" t="s">
        <v>172</v>
      </c>
      <c r="K44" s="90">
        <v>1.8</v>
      </c>
      <c r="L44" s="90">
        <v>1099.1</v>
      </c>
      <c r="M44" s="88"/>
      <c r="N44" s="90">
        <v>1100.9</v>
      </c>
    </row>
    <row r="45" spans="2:14" ht="12.75" customHeight="1">
      <c r="B45" s="86" t="s">
        <v>173</v>
      </c>
      <c r="C45" s="92" t="s">
        <v>174</v>
      </c>
      <c r="D45" s="90">
        <v>11.4</v>
      </c>
      <c r="E45" s="90">
        <v>282.8</v>
      </c>
      <c r="F45" s="88"/>
      <c r="G45" s="89">
        <f t="shared" si="0"/>
        <v>294.2</v>
      </c>
      <c r="I45" s="86" t="s">
        <v>173</v>
      </c>
      <c r="J45" s="87" t="s">
        <v>175</v>
      </c>
      <c r="K45" s="90">
        <v>11.4</v>
      </c>
      <c r="L45" s="90">
        <v>282.8</v>
      </c>
      <c r="M45" s="88"/>
      <c r="N45" s="90">
        <v>294.2</v>
      </c>
    </row>
    <row r="46" spans="2:14" ht="12.75" customHeight="1">
      <c r="B46" s="86" t="s">
        <v>176</v>
      </c>
      <c r="C46" s="92" t="s">
        <v>177</v>
      </c>
      <c r="D46" s="90">
        <v>671.6</v>
      </c>
      <c r="E46" s="90">
        <v>456.8</v>
      </c>
      <c r="F46" s="88"/>
      <c r="G46" s="89">
        <f t="shared" si="0"/>
        <v>1128.4</v>
      </c>
      <c r="I46" s="86" t="s">
        <v>176</v>
      </c>
      <c r="J46" s="87" t="s">
        <v>177</v>
      </c>
      <c r="K46" s="90">
        <v>671.6</v>
      </c>
      <c r="L46" s="90">
        <v>456.8</v>
      </c>
      <c r="M46" s="88"/>
      <c r="N46" s="90">
        <v>1128.4</v>
      </c>
    </row>
    <row r="47" spans="2:14" ht="12.75" customHeight="1">
      <c r="B47" s="86" t="s">
        <v>178</v>
      </c>
      <c r="C47" s="92" t="s">
        <v>179</v>
      </c>
      <c r="D47" s="90">
        <v>2566.5</v>
      </c>
      <c r="E47" s="90">
        <v>405.6</v>
      </c>
      <c r="F47" s="88"/>
      <c r="G47" s="89">
        <f t="shared" si="0"/>
        <v>2972.1</v>
      </c>
      <c r="I47" s="86" t="s">
        <v>178</v>
      </c>
      <c r="J47" s="87" t="s">
        <v>180</v>
      </c>
      <c r="K47" s="90">
        <v>2566.5</v>
      </c>
      <c r="L47" s="90">
        <v>405.6</v>
      </c>
      <c r="M47" s="88"/>
      <c r="N47" s="90">
        <v>2972.1</v>
      </c>
    </row>
    <row r="48" spans="2:14" ht="12.75" customHeight="1">
      <c r="B48" s="86" t="s">
        <v>181</v>
      </c>
      <c r="C48" s="92" t="s">
        <v>182</v>
      </c>
      <c r="D48" s="90">
        <v>788.3</v>
      </c>
      <c r="E48" s="90">
        <v>157.7</v>
      </c>
      <c r="F48" s="88"/>
      <c r="G48" s="89">
        <f t="shared" si="0"/>
        <v>946</v>
      </c>
      <c r="I48" s="86" t="s">
        <v>181</v>
      </c>
      <c r="J48" s="92" t="s">
        <v>183</v>
      </c>
      <c r="K48" s="90">
        <v>788.3</v>
      </c>
      <c r="L48" s="90">
        <v>157.7</v>
      </c>
      <c r="M48" s="88"/>
      <c r="N48" s="89">
        <v>946</v>
      </c>
    </row>
    <row r="49" spans="2:14" ht="12.75" customHeight="1">
      <c r="B49" s="86" t="s">
        <v>184</v>
      </c>
      <c r="C49" s="92" t="s">
        <v>185</v>
      </c>
      <c r="D49" s="98">
        <v>0.1</v>
      </c>
      <c r="E49" s="98">
        <v>4.4</v>
      </c>
      <c r="F49" s="97"/>
      <c r="G49" s="103">
        <f t="shared" si="0"/>
        <v>4.5</v>
      </c>
      <c r="I49" s="86" t="s">
        <v>184</v>
      </c>
      <c r="J49" s="87" t="s">
        <v>186</v>
      </c>
      <c r="K49" s="98">
        <v>0.1</v>
      </c>
      <c r="L49" s="98">
        <v>4.4</v>
      </c>
      <c r="M49" s="97"/>
      <c r="N49" s="98">
        <v>4.5</v>
      </c>
    </row>
    <row r="50" spans="2:14" ht="12.75" customHeight="1">
      <c r="B50" s="72" t="s">
        <v>187</v>
      </c>
      <c r="C50" s="73" t="s">
        <v>188</v>
      </c>
      <c r="D50" s="79">
        <f>SUM(D51:D55)</f>
        <v>268.00000000000006</v>
      </c>
      <c r="E50" s="79">
        <f>SUM(E51:E55)</f>
        <v>125.7</v>
      </c>
      <c r="F50" s="79">
        <f>SUM(F51:F55)</f>
        <v>0</v>
      </c>
      <c r="G50" s="78">
        <f t="shared" si="0"/>
        <v>393.70000000000005</v>
      </c>
      <c r="I50" s="72" t="s">
        <v>187</v>
      </c>
      <c r="J50" s="75" t="s">
        <v>189</v>
      </c>
      <c r="K50" s="90">
        <v>268</v>
      </c>
      <c r="L50" s="90">
        <v>125.7</v>
      </c>
      <c r="M50" s="88">
        <v>0</v>
      </c>
      <c r="N50" s="91">
        <v>393.7</v>
      </c>
    </row>
    <row r="51" spans="2:14" ht="12.75" customHeight="1">
      <c r="B51" s="86" t="s">
        <v>190</v>
      </c>
      <c r="C51" s="87" t="s">
        <v>191</v>
      </c>
      <c r="D51" s="85">
        <v>0.1</v>
      </c>
      <c r="E51" s="85"/>
      <c r="F51" s="85"/>
      <c r="G51" s="78">
        <f t="shared" si="0"/>
        <v>0.1</v>
      </c>
      <c r="I51" s="86" t="s">
        <v>190</v>
      </c>
      <c r="J51" s="87" t="s">
        <v>191</v>
      </c>
      <c r="K51" s="79">
        <v>0.1</v>
      </c>
      <c r="L51" s="79"/>
      <c r="M51" s="79"/>
      <c r="N51" s="76">
        <v>0.1</v>
      </c>
    </row>
    <row r="52" spans="2:14" ht="12.75" customHeight="1">
      <c r="B52" s="86" t="s">
        <v>192</v>
      </c>
      <c r="C52" s="87" t="s">
        <v>193</v>
      </c>
      <c r="D52" s="88">
        <v>257.7</v>
      </c>
      <c r="E52" s="88"/>
      <c r="F52" s="88"/>
      <c r="G52" s="89">
        <f t="shared" si="0"/>
        <v>257.7</v>
      </c>
      <c r="I52" s="86" t="s">
        <v>192</v>
      </c>
      <c r="J52" s="87" t="s">
        <v>193</v>
      </c>
      <c r="K52" s="90">
        <v>257.7</v>
      </c>
      <c r="L52" s="90"/>
      <c r="M52" s="90"/>
      <c r="N52" s="89">
        <v>257.7</v>
      </c>
    </row>
    <row r="53" spans="2:14" ht="12.75" customHeight="1">
      <c r="B53" s="86" t="s">
        <v>194</v>
      </c>
      <c r="C53" s="87" t="s">
        <v>195</v>
      </c>
      <c r="D53" s="93">
        <v>2.6</v>
      </c>
      <c r="E53" s="93"/>
      <c r="F53" s="93"/>
      <c r="G53" s="89">
        <f t="shared" si="0"/>
        <v>2.6</v>
      </c>
      <c r="I53" s="86" t="s">
        <v>194</v>
      </c>
      <c r="J53" s="87" t="s">
        <v>195</v>
      </c>
      <c r="K53" s="91">
        <v>2.6</v>
      </c>
      <c r="L53" s="91"/>
      <c r="M53" s="91"/>
      <c r="N53" s="91">
        <v>2.6</v>
      </c>
    </row>
    <row r="54" spans="2:14" ht="12.75" customHeight="1">
      <c r="B54" s="96" t="s">
        <v>196</v>
      </c>
      <c r="C54" s="87" t="s">
        <v>197</v>
      </c>
      <c r="D54" s="93"/>
      <c r="E54" s="93">
        <v>125.7</v>
      </c>
      <c r="F54" s="93"/>
      <c r="G54" s="89">
        <f t="shared" si="0"/>
        <v>125.7</v>
      </c>
      <c r="I54" s="96" t="s">
        <v>196</v>
      </c>
      <c r="J54" s="87" t="s">
        <v>198</v>
      </c>
      <c r="K54" s="91"/>
      <c r="L54" s="91">
        <v>125.7</v>
      </c>
      <c r="M54" s="91"/>
      <c r="N54" s="91">
        <v>125.7</v>
      </c>
    </row>
    <row r="55" spans="2:14" ht="12.75" customHeight="1">
      <c r="B55" s="86" t="s">
        <v>199</v>
      </c>
      <c r="C55" s="87" t="s">
        <v>200</v>
      </c>
      <c r="D55" s="104">
        <v>7.6</v>
      </c>
      <c r="E55" s="104"/>
      <c r="F55" s="104"/>
      <c r="G55" s="103">
        <f t="shared" si="0"/>
        <v>7.6</v>
      </c>
      <c r="I55" s="86" t="s">
        <v>199</v>
      </c>
      <c r="J55" s="87" t="s">
        <v>201</v>
      </c>
      <c r="K55" s="99">
        <v>7.6</v>
      </c>
      <c r="L55" s="99"/>
      <c r="M55" s="99"/>
      <c r="N55" s="103">
        <v>7.6</v>
      </c>
    </row>
    <row r="56" spans="2:14" ht="12.75" customHeight="1">
      <c r="B56" s="72" t="s">
        <v>202</v>
      </c>
      <c r="C56" s="73" t="s">
        <v>203</v>
      </c>
      <c r="D56" s="91">
        <f>+D57+D61+D72</f>
        <v>14046.6</v>
      </c>
      <c r="E56" s="91">
        <f>+E57+E61+E72</f>
        <v>31308.1</v>
      </c>
      <c r="F56" s="91">
        <f>+F57+F61+F72</f>
        <v>11.4</v>
      </c>
      <c r="G56" s="89">
        <f t="shared" si="0"/>
        <v>45366.1</v>
      </c>
      <c r="I56" s="72" t="s">
        <v>202</v>
      </c>
      <c r="J56" s="75" t="s">
        <v>204</v>
      </c>
      <c r="K56" s="91">
        <v>14046.6</v>
      </c>
      <c r="L56" s="99">
        <v>31308.1</v>
      </c>
      <c r="M56" s="99">
        <v>11.4</v>
      </c>
      <c r="N56" s="91">
        <v>45366.1</v>
      </c>
    </row>
    <row r="57" spans="2:14" ht="12.75" customHeight="1">
      <c r="B57" s="86" t="s">
        <v>205</v>
      </c>
      <c r="C57" s="87" t="s">
        <v>206</v>
      </c>
      <c r="D57" s="79">
        <f>SUM(D59:D60)</f>
        <v>11189</v>
      </c>
      <c r="E57" s="105">
        <f>SUM(E59:E60)</f>
        <v>28844.1</v>
      </c>
      <c r="F57" s="79">
        <f>SUM(F59:F60)</f>
        <v>11.4</v>
      </c>
      <c r="G57" s="78">
        <f t="shared" si="0"/>
        <v>40044.5</v>
      </c>
      <c r="I57" s="106" t="s">
        <v>205</v>
      </c>
      <c r="J57" s="87" t="s">
        <v>207</v>
      </c>
      <c r="K57" s="79">
        <v>11189</v>
      </c>
      <c r="L57" s="79">
        <v>28844.1</v>
      </c>
      <c r="M57" s="85">
        <v>11.4</v>
      </c>
      <c r="N57" s="79">
        <v>40044.5</v>
      </c>
    </row>
    <row r="58" spans="2:14" ht="12.75" customHeight="1">
      <c r="B58" s="86"/>
      <c r="C58" s="87" t="s">
        <v>82</v>
      </c>
      <c r="D58" s="90"/>
      <c r="E58" s="107"/>
      <c r="F58" s="90"/>
      <c r="G58" s="89"/>
      <c r="I58" s="86"/>
      <c r="J58" s="87" t="s">
        <v>83</v>
      </c>
      <c r="K58" s="90"/>
      <c r="L58" s="90"/>
      <c r="M58" s="88"/>
      <c r="N58" s="90"/>
    </row>
    <row r="59" spans="2:14" ht="12.75" customHeight="1">
      <c r="B59" s="86" t="s">
        <v>208</v>
      </c>
      <c r="C59" s="87" t="s">
        <v>209</v>
      </c>
      <c r="D59" s="90">
        <v>282.5</v>
      </c>
      <c r="E59" s="107">
        <v>478.3</v>
      </c>
      <c r="F59" s="90">
        <v>0.1</v>
      </c>
      <c r="G59" s="89">
        <f>+D59+E59+F59</f>
        <v>760.9</v>
      </c>
      <c r="H59" s="108"/>
      <c r="I59" s="86" t="s">
        <v>208</v>
      </c>
      <c r="J59" s="87" t="s">
        <v>210</v>
      </c>
      <c r="K59" s="90">
        <v>282.5</v>
      </c>
      <c r="L59" s="90">
        <v>478.3</v>
      </c>
      <c r="M59" s="88">
        <v>0.1</v>
      </c>
      <c r="N59" s="90">
        <v>760.9</v>
      </c>
    </row>
    <row r="60" spans="2:14" ht="12.75" customHeight="1">
      <c r="B60" s="86" t="s">
        <v>211</v>
      </c>
      <c r="C60" s="87" t="s">
        <v>2</v>
      </c>
      <c r="D60" s="91">
        <v>10906.5</v>
      </c>
      <c r="E60" s="109">
        <v>28365.8</v>
      </c>
      <c r="F60" s="91">
        <v>11.3</v>
      </c>
      <c r="G60" s="89">
        <f>+D60+E60+F60</f>
        <v>39283.600000000006</v>
      </c>
      <c r="I60" s="86" t="s">
        <v>211</v>
      </c>
      <c r="J60" s="87" t="s">
        <v>212</v>
      </c>
      <c r="K60" s="91">
        <v>10906.5</v>
      </c>
      <c r="L60" s="91">
        <v>28365.8</v>
      </c>
      <c r="M60" s="93">
        <v>11.3</v>
      </c>
      <c r="N60" s="91">
        <v>39283.6</v>
      </c>
    </row>
    <row r="61" spans="2:14" ht="12.75" customHeight="1">
      <c r="B61" s="86" t="s">
        <v>213</v>
      </c>
      <c r="C61" s="87" t="s">
        <v>214</v>
      </c>
      <c r="D61" s="90">
        <f>SUM(D64:D71)</f>
        <v>2795.6</v>
      </c>
      <c r="E61" s="107">
        <f>SUM(E64:E71)</f>
        <v>2420.2000000000003</v>
      </c>
      <c r="F61" s="90">
        <f>SUM(F64:F71)</f>
        <v>0</v>
      </c>
      <c r="G61" s="89">
        <f>+D61+E61+F61</f>
        <v>5215.8</v>
      </c>
      <c r="I61" s="86" t="s">
        <v>213</v>
      </c>
      <c r="J61" s="87" t="s">
        <v>215</v>
      </c>
      <c r="K61" s="90">
        <v>2795.6</v>
      </c>
      <c r="L61" s="90">
        <v>2420.2</v>
      </c>
      <c r="M61" s="88">
        <v>0</v>
      </c>
      <c r="N61" s="90">
        <v>5215.8</v>
      </c>
    </row>
    <row r="62" spans="2:14" ht="12.75" customHeight="1">
      <c r="B62" s="86"/>
      <c r="C62" s="87" t="s">
        <v>82</v>
      </c>
      <c r="D62" s="90"/>
      <c r="E62" s="107"/>
      <c r="F62" s="90"/>
      <c r="G62" s="89"/>
      <c r="I62" s="86"/>
      <c r="J62" s="87" t="s">
        <v>83</v>
      </c>
      <c r="K62" s="90"/>
      <c r="L62" s="90"/>
      <c r="M62" s="88"/>
      <c r="N62" s="90"/>
    </row>
    <row r="63" spans="2:14" ht="12.75" customHeight="1">
      <c r="B63" s="96" t="s">
        <v>216</v>
      </c>
      <c r="C63" s="87" t="s">
        <v>217</v>
      </c>
      <c r="D63" s="90">
        <v>0.7</v>
      </c>
      <c r="E63" s="107"/>
      <c r="F63" s="90"/>
      <c r="G63" s="89">
        <f aca="true" t="shared" si="1" ref="G63:G72">+D63+E63+F63</f>
        <v>0.7</v>
      </c>
      <c r="I63" s="96" t="s">
        <v>216</v>
      </c>
      <c r="J63" s="87" t="s">
        <v>218</v>
      </c>
      <c r="K63" s="90">
        <v>0.7</v>
      </c>
      <c r="L63" s="90"/>
      <c r="M63" s="88"/>
      <c r="N63" s="90">
        <v>0.7</v>
      </c>
    </row>
    <row r="64" spans="2:14" ht="12.75" customHeight="1">
      <c r="B64" s="96" t="s">
        <v>219</v>
      </c>
      <c r="C64" s="87" t="s">
        <v>220</v>
      </c>
      <c r="D64" s="90">
        <v>410</v>
      </c>
      <c r="E64" s="107">
        <v>891.6</v>
      </c>
      <c r="F64" s="90"/>
      <c r="G64" s="89">
        <f t="shared" si="1"/>
        <v>1301.6</v>
      </c>
      <c r="I64" s="96" t="s">
        <v>219</v>
      </c>
      <c r="J64" s="87" t="s">
        <v>221</v>
      </c>
      <c r="K64" s="90">
        <v>410</v>
      </c>
      <c r="L64" s="90">
        <v>891.6</v>
      </c>
      <c r="M64" s="88"/>
      <c r="N64" s="90">
        <v>1301.6</v>
      </c>
    </row>
    <row r="65" spans="2:14" ht="12.75" customHeight="1">
      <c r="B65" s="86" t="s">
        <v>222</v>
      </c>
      <c r="C65" s="87" t="s">
        <v>223</v>
      </c>
      <c r="D65" s="90">
        <v>2.1</v>
      </c>
      <c r="E65" s="107"/>
      <c r="F65" s="90"/>
      <c r="G65" s="89">
        <f t="shared" si="1"/>
        <v>2.1</v>
      </c>
      <c r="I65" s="86" t="s">
        <v>222</v>
      </c>
      <c r="J65" s="92" t="s">
        <v>223</v>
      </c>
      <c r="K65" s="90">
        <v>2.1</v>
      </c>
      <c r="L65" s="90"/>
      <c r="M65" s="88"/>
      <c r="N65" s="89">
        <v>2.1</v>
      </c>
    </row>
    <row r="66" spans="2:14" ht="12.75" customHeight="1">
      <c r="B66" s="86" t="s">
        <v>224</v>
      </c>
      <c r="C66" s="87" t="s">
        <v>225</v>
      </c>
      <c r="D66" s="90">
        <v>0.4</v>
      </c>
      <c r="E66" s="107"/>
      <c r="F66" s="90"/>
      <c r="G66" s="89">
        <f t="shared" si="1"/>
        <v>0.4</v>
      </c>
      <c r="I66" s="86" t="s">
        <v>224</v>
      </c>
      <c r="J66" s="87" t="s">
        <v>226</v>
      </c>
      <c r="K66" s="90">
        <v>0.4</v>
      </c>
      <c r="L66" s="90"/>
      <c r="M66" s="88"/>
      <c r="N66" s="90">
        <v>0.4</v>
      </c>
    </row>
    <row r="67" spans="2:14" ht="12.75" customHeight="1">
      <c r="B67" s="86" t="s">
        <v>227</v>
      </c>
      <c r="C67" s="87" t="s">
        <v>228</v>
      </c>
      <c r="D67" s="90">
        <v>634.7</v>
      </c>
      <c r="E67" s="107">
        <v>11.2</v>
      </c>
      <c r="F67" s="90"/>
      <c r="G67" s="89">
        <f t="shared" si="1"/>
        <v>645.9000000000001</v>
      </c>
      <c r="I67" s="86" t="s">
        <v>227</v>
      </c>
      <c r="J67" s="87" t="s">
        <v>229</v>
      </c>
      <c r="K67" s="90">
        <v>634.7</v>
      </c>
      <c r="L67" s="90">
        <v>11.2</v>
      </c>
      <c r="M67" s="88"/>
      <c r="N67" s="90">
        <v>645.9</v>
      </c>
    </row>
    <row r="68" spans="2:14" ht="12.75" customHeight="1">
      <c r="B68" s="86" t="s">
        <v>230</v>
      </c>
      <c r="C68" s="87" t="s">
        <v>231</v>
      </c>
      <c r="D68" s="90">
        <v>867</v>
      </c>
      <c r="E68" s="107"/>
      <c r="F68" s="90"/>
      <c r="G68" s="89">
        <f t="shared" si="1"/>
        <v>867</v>
      </c>
      <c r="I68" s="86" t="s">
        <v>230</v>
      </c>
      <c r="J68" s="87" t="s">
        <v>232</v>
      </c>
      <c r="K68" s="90">
        <v>867</v>
      </c>
      <c r="L68" s="90"/>
      <c r="M68" s="88"/>
      <c r="N68" s="90">
        <v>867</v>
      </c>
    </row>
    <row r="69" spans="2:14" ht="12.75" customHeight="1">
      <c r="B69" s="86" t="s">
        <v>233</v>
      </c>
      <c r="C69" s="87" t="s">
        <v>234</v>
      </c>
      <c r="D69" s="90">
        <v>877.6</v>
      </c>
      <c r="E69" s="107">
        <v>1517.4</v>
      </c>
      <c r="F69" s="90"/>
      <c r="G69" s="89">
        <f t="shared" si="1"/>
        <v>2395</v>
      </c>
      <c r="I69" s="86" t="s">
        <v>233</v>
      </c>
      <c r="J69" s="87" t="s">
        <v>235</v>
      </c>
      <c r="K69" s="90">
        <v>877.6</v>
      </c>
      <c r="L69" s="90">
        <v>1517.4</v>
      </c>
      <c r="M69" s="88"/>
      <c r="N69" s="90">
        <v>2395</v>
      </c>
    </row>
    <row r="70" spans="2:14" ht="12.75" customHeight="1">
      <c r="B70" s="110" t="s">
        <v>236</v>
      </c>
      <c r="C70" s="84" t="s">
        <v>237</v>
      </c>
      <c r="D70" s="90">
        <v>3.7</v>
      </c>
      <c r="E70" s="107"/>
      <c r="F70" s="90"/>
      <c r="G70" s="89">
        <f t="shared" si="1"/>
        <v>3.7</v>
      </c>
      <c r="I70" s="110" t="s">
        <v>236</v>
      </c>
      <c r="J70" s="84" t="s">
        <v>238</v>
      </c>
      <c r="K70" s="90">
        <v>3.7</v>
      </c>
      <c r="L70" s="90"/>
      <c r="M70" s="88"/>
      <c r="N70" s="90">
        <v>3.7</v>
      </c>
    </row>
    <row r="71" spans="2:14" ht="12.75" customHeight="1">
      <c r="B71" s="86" t="s">
        <v>239</v>
      </c>
      <c r="C71" s="87" t="s">
        <v>240</v>
      </c>
      <c r="D71" s="90">
        <v>0.1</v>
      </c>
      <c r="E71" s="107"/>
      <c r="F71" s="90"/>
      <c r="G71" s="89">
        <f t="shared" si="1"/>
        <v>0.1</v>
      </c>
      <c r="I71" s="86" t="s">
        <v>239</v>
      </c>
      <c r="J71" s="87" t="s">
        <v>240</v>
      </c>
      <c r="K71" s="90">
        <v>0.1</v>
      </c>
      <c r="L71" s="90"/>
      <c r="M71" s="88"/>
      <c r="N71" s="90">
        <v>0.1</v>
      </c>
    </row>
    <row r="72" spans="2:14" ht="12.75" customHeight="1">
      <c r="B72" s="86" t="s">
        <v>241</v>
      </c>
      <c r="C72" s="87" t="s">
        <v>242</v>
      </c>
      <c r="D72" s="90">
        <f>SUM(D74:D77)</f>
        <v>62</v>
      </c>
      <c r="E72" s="107">
        <f>SUM(E74:E77)</f>
        <v>43.800000000000004</v>
      </c>
      <c r="F72" s="90">
        <f>SUM(F74:F77)</f>
        <v>0</v>
      </c>
      <c r="G72" s="89">
        <f t="shared" si="1"/>
        <v>105.80000000000001</v>
      </c>
      <c r="I72" s="86" t="s">
        <v>241</v>
      </c>
      <c r="J72" s="87" t="s">
        <v>243</v>
      </c>
      <c r="K72" s="90">
        <v>62</v>
      </c>
      <c r="L72" s="90">
        <v>43.8</v>
      </c>
      <c r="M72" s="88">
        <v>0</v>
      </c>
      <c r="N72" s="90">
        <v>105.8</v>
      </c>
    </row>
    <row r="73" spans="2:14" ht="12.75" customHeight="1">
      <c r="B73" s="86"/>
      <c r="C73" s="87" t="s">
        <v>82</v>
      </c>
      <c r="D73" s="90"/>
      <c r="E73" s="107"/>
      <c r="F73" s="90"/>
      <c r="G73" s="89"/>
      <c r="I73" s="86"/>
      <c r="J73" s="87" t="s">
        <v>83</v>
      </c>
      <c r="K73" s="90"/>
      <c r="L73" s="90"/>
      <c r="M73" s="88"/>
      <c r="N73" s="90"/>
    </row>
    <row r="74" spans="2:14" ht="12.75" customHeight="1">
      <c r="B74" s="96" t="s">
        <v>244</v>
      </c>
      <c r="C74" s="87" t="s">
        <v>245</v>
      </c>
      <c r="D74" s="90"/>
      <c r="E74" s="107">
        <v>0.7</v>
      </c>
      <c r="F74" s="90"/>
      <c r="G74" s="89">
        <f aca="true" t="shared" si="2" ref="G74:G79">+D74+E74+F74</f>
        <v>0.7</v>
      </c>
      <c r="I74" s="96" t="s">
        <v>244</v>
      </c>
      <c r="J74" s="87" t="s">
        <v>246</v>
      </c>
      <c r="K74" s="90"/>
      <c r="L74" s="90">
        <v>0.7</v>
      </c>
      <c r="M74" s="88"/>
      <c r="N74" s="90">
        <v>0.7</v>
      </c>
    </row>
    <row r="75" spans="2:14" ht="12.75" customHeight="1">
      <c r="B75" s="96" t="s">
        <v>247</v>
      </c>
      <c r="C75" s="87" t="s">
        <v>248</v>
      </c>
      <c r="D75" s="90">
        <v>57.5</v>
      </c>
      <c r="E75" s="107">
        <v>42.9</v>
      </c>
      <c r="F75" s="90"/>
      <c r="G75" s="89">
        <f t="shared" si="2"/>
        <v>100.4</v>
      </c>
      <c r="I75" s="96" t="s">
        <v>247</v>
      </c>
      <c r="J75" s="87" t="s">
        <v>249</v>
      </c>
      <c r="K75" s="90">
        <v>57.5</v>
      </c>
      <c r="L75" s="90">
        <v>42.9</v>
      </c>
      <c r="M75" s="88"/>
      <c r="N75" s="89">
        <v>100.4</v>
      </c>
    </row>
    <row r="76" spans="2:14" ht="12.75" customHeight="1">
      <c r="B76" s="86" t="s">
        <v>250</v>
      </c>
      <c r="C76" s="87" t="s">
        <v>251</v>
      </c>
      <c r="D76" s="90">
        <v>4.5</v>
      </c>
      <c r="E76" s="107"/>
      <c r="F76" s="90"/>
      <c r="G76" s="89">
        <f t="shared" si="2"/>
        <v>4.5</v>
      </c>
      <c r="I76" s="86" t="s">
        <v>250</v>
      </c>
      <c r="J76" s="87" t="s">
        <v>251</v>
      </c>
      <c r="K76" s="88">
        <v>4.5</v>
      </c>
      <c r="L76" s="88"/>
      <c r="M76" s="88"/>
      <c r="N76" s="89">
        <v>4.5</v>
      </c>
    </row>
    <row r="77" spans="2:14" ht="12.75" customHeight="1">
      <c r="B77" s="96" t="s">
        <v>252</v>
      </c>
      <c r="C77" s="87" t="s">
        <v>253</v>
      </c>
      <c r="D77" s="98"/>
      <c r="E77" s="111">
        <v>0.2</v>
      </c>
      <c r="F77" s="98"/>
      <c r="G77" s="103">
        <f t="shared" si="2"/>
        <v>0.2</v>
      </c>
      <c r="I77" s="112" t="s">
        <v>252</v>
      </c>
      <c r="J77" s="87" t="s">
        <v>253</v>
      </c>
      <c r="K77" s="97"/>
      <c r="L77" s="97">
        <v>0.2</v>
      </c>
      <c r="M77" s="97"/>
      <c r="N77" s="103">
        <v>0.2</v>
      </c>
    </row>
    <row r="78" spans="2:14" ht="12.75" customHeight="1">
      <c r="B78" s="72" t="s">
        <v>254</v>
      </c>
      <c r="C78" s="73" t="s">
        <v>255</v>
      </c>
      <c r="D78" s="90">
        <f>+D79+D84</f>
        <v>676.6999999999999</v>
      </c>
      <c r="E78" s="90">
        <f>+E79+E84</f>
        <v>969</v>
      </c>
      <c r="F78" s="90">
        <f>+F79+F84</f>
        <v>2.6</v>
      </c>
      <c r="G78" s="89">
        <f t="shared" si="2"/>
        <v>1648.2999999999997</v>
      </c>
      <c r="I78" s="72" t="s">
        <v>254</v>
      </c>
      <c r="J78" s="75" t="s">
        <v>256</v>
      </c>
      <c r="K78" s="79">
        <v>676.7</v>
      </c>
      <c r="L78" s="80">
        <v>969</v>
      </c>
      <c r="M78" s="81">
        <v>2.6</v>
      </c>
      <c r="N78" s="99">
        <v>1648.3</v>
      </c>
    </row>
    <row r="79" spans="2:14" ht="12.75" customHeight="1">
      <c r="B79" s="86" t="s">
        <v>257</v>
      </c>
      <c r="C79" s="92" t="s">
        <v>258</v>
      </c>
      <c r="D79" s="79">
        <f>SUM(D81:D83)</f>
        <v>9.4</v>
      </c>
      <c r="E79" s="79">
        <f>SUM(E81:E83)</f>
        <v>470.9</v>
      </c>
      <c r="F79" s="85">
        <f>SUM(F81:F83)</f>
        <v>0</v>
      </c>
      <c r="G79" s="78">
        <f t="shared" si="2"/>
        <v>480.29999999999995</v>
      </c>
      <c r="I79" s="86" t="s">
        <v>257</v>
      </c>
      <c r="J79" s="87" t="s">
        <v>259</v>
      </c>
      <c r="K79" s="79">
        <v>9.4</v>
      </c>
      <c r="L79" s="79">
        <v>470.9</v>
      </c>
      <c r="M79" s="79">
        <v>0</v>
      </c>
      <c r="N79" s="79">
        <v>480.3</v>
      </c>
    </row>
    <row r="80" spans="2:14" ht="12.75" customHeight="1">
      <c r="B80" s="86"/>
      <c r="C80" s="92" t="s">
        <v>82</v>
      </c>
      <c r="D80" s="90"/>
      <c r="E80" s="90"/>
      <c r="F80" s="88"/>
      <c r="G80" s="89"/>
      <c r="I80" s="86"/>
      <c r="J80" s="87" t="s">
        <v>83</v>
      </c>
      <c r="K80" s="90"/>
      <c r="L80" s="90"/>
      <c r="M80" s="90"/>
      <c r="N80" s="90"/>
    </row>
    <row r="81" spans="2:14" ht="12.75" customHeight="1">
      <c r="B81" s="86" t="s">
        <v>260</v>
      </c>
      <c r="C81" s="92" t="s">
        <v>261</v>
      </c>
      <c r="D81" s="90">
        <v>9.4</v>
      </c>
      <c r="E81" s="90"/>
      <c r="F81" s="88"/>
      <c r="G81" s="89">
        <f>+D81+E81+F81</f>
        <v>9.4</v>
      </c>
      <c r="I81" s="86" t="s">
        <v>260</v>
      </c>
      <c r="J81" s="87" t="s">
        <v>262</v>
      </c>
      <c r="K81" s="90">
        <v>9.4</v>
      </c>
      <c r="L81" s="90"/>
      <c r="M81" s="90"/>
      <c r="N81" s="90">
        <v>9.4</v>
      </c>
    </row>
    <row r="82" spans="2:14" ht="12.75" customHeight="1">
      <c r="B82" s="96" t="s">
        <v>263</v>
      </c>
      <c r="C82" s="92" t="s">
        <v>264</v>
      </c>
      <c r="D82" s="90"/>
      <c r="E82" s="90">
        <v>354.2</v>
      </c>
      <c r="F82" s="88"/>
      <c r="G82" s="89">
        <f>+D82+E82+F82</f>
        <v>354.2</v>
      </c>
      <c r="I82" s="96" t="s">
        <v>263</v>
      </c>
      <c r="J82" s="92" t="s">
        <v>264</v>
      </c>
      <c r="K82" s="90"/>
      <c r="L82" s="90">
        <v>354.2</v>
      </c>
      <c r="M82" s="90"/>
      <c r="N82" s="90">
        <v>354.2</v>
      </c>
    </row>
    <row r="83" spans="2:14" ht="12.75" customHeight="1">
      <c r="B83" s="86" t="s">
        <v>265</v>
      </c>
      <c r="C83" s="92" t="s">
        <v>266</v>
      </c>
      <c r="D83" s="91"/>
      <c r="E83" s="91">
        <v>116.7</v>
      </c>
      <c r="F83" s="93"/>
      <c r="G83" s="89">
        <f>+D83+E83+F83</f>
        <v>116.7</v>
      </c>
      <c r="I83" s="86" t="s">
        <v>265</v>
      </c>
      <c r="J83" s="87" t="s">
        <v>267</v>
      </c>
      <c r="K83" s="91"/>
      <c r="L83" s="91">
        <v>116.7</v>
      </c>
      <c r="M83" s="91"/>
      <c r="N83" s="91">
        <v>116.7</v>
      </c>
    </row>
    <row r="84" spans="2:14" ht="12.75" customHeight="1">
      <c r="B84" s="86" t="s">
        <v>268</v>
      </c>
      <c r="C84" s="92" t="s">
        <v>269</v>
      </c>
      <c r="D84" s="90">
        <f>SUM(D86:D95)</f>
        <v>667.3</v>
      </c>
      <c r="E84" s="90">
        <f>SUM(E86:E95)</f>
        <v>498.09999999999997</v>
      </c>
      <c r="F84" s="88">
        <f>SUM(F86:F95)</f>
        <v>2.6</v>
      </c>
      <c r="G84" s="89">
        <f>+D84+E84+F84</f>
        <v>1167.9999999999998</v>
      </c>
      <c r="I84" s="86" t="s">
        <v>268</v>
      </c>
      <c r="J84" s="87" t="s">
        <v>270</v>
      </c>
      <c r="K84" s="90">
        <v>667.3</v>
      </c>
      <c r="L84" s="90">
        <v>498.1</v>
      </c>
      <c r="M84" s="90">
        <v>2.6</v>
      </c>
      <c r="N84" s="90">
        <v>1168</v>
      </c>
    </row>
    <row r="85" spans="2:14" ht="12.75" customHeight="1">
      <c r="B85" s="86"/>
      <c r="C85" s="92" t="s">
        <v>82</v>
      </c>
      <c r="D85" s="90"/>
      <c r="E85" s="90"/>
      <c r="F85" s="88"/>
      <c r="G85" s="89"/>
      <c r="I85" s="86"/>
      <c r="J85" s="87" t="s">
        <v>83</v>
      </c>
      <c r="K85" s="90"/>
      <c r="L85" s="90"/>
      <c r="M85" s="90"/>
      <c r="N85" s="90"/>
    </row>
    <row r="86" spans="2:14" ht="12.75" customHeight="1">
      <c r="B86" s="110" t="s">
        <v>271</v>
      </c>
      <c r="C86" s="113" t="s">
        <v>272</v>
      </c>
      <c r="D86" s="90">
        <v>126.1</v>
      </c>
      <c r="E86" s="90"/>
      <c r="F86" s="88"/>
      <c r="G86" s="89">
        <f aca="true" t="shared" si="3" ref="G86:G103">+D86+E86+F86</f>
        <v>126.1</v>
      </c>
      <c r="I86" s="110" t="s">
        <v>271</v>
      </c>
      <c r="J86" s="84" t="s">
        <v>273</v>
      </c>
      <c r="K86" s="90">
        <v>126.1</v>
      </c>
      <c r="L86" s="90"/>
      <c r="M86" s="90"/>
      <c r="N86" s="90">
        <v>126.1</v>
      </c>
    </row>
    <row r="87" spans="2:14" ht="12.75" customHeight="1">
      <c r="B87" s="86" t="s">
        <v>274</v>
      </c>
      <c r="C87" s="92" t="s">
        <v>275</v>
      </c>
      <c r="D87" s="90">
        <v>78.8</v>
      </c>
      <c r="E87" s="90">
        <v>289.9</v>
      </c>
      <c r="F87" s="88"/>
      <c r="G87" s="89">
        <f t="shared" si="3"/>
        <v>368.7</v>
      </c>
      <c r="I87" s="86" t="s">
        <v>274</v>
      </c>
      <c r="J87" s="87" t="s">
        <v>276</v>
      </c>
      <c r="K87" s="90">
        <v>78.8</v>
      </c>
      <c r="L87" s="90">
        <v>289.9</v>
      </c>
      <c r="M87" s="90"/>
      <c r="N87" s="90">
        <v>368.7</v>
      </c>
    </row>
    <row r="88" spans="2:14" ht="12.75" customHeight="1">
      <c r="B88" s="86" t="s">
        <v>277</v>
      </c>
      <c r="C88" s="92" t="s">
        <v>278</v>
      </c>
      <c r="D88" s="90">
        <v>3.3</v>
      </c>
      <c r="E88" s="90"/>
      <c r="F88" s="88"/>
      <c r="G88" s="89">
        <f t="shared" si="3"/>
        <v>3.3</v>
      </c>
      <c r="I88" s="86" t="s">
        <v>277</v>
      </c>
      <c r="J88" s="87" t="s">
        <v>279</v>
      </c>
      <c r="K88" s="90">
        <v>3.3</v>
      </c>
      <c r="L88" s="90"/>
      <c r="M88" s="90"/>
      <c r="N88" s="90">
        <v>3.3</v>
      </c>
    </row>
    <row r="89" spans="2:14" ht="12.75" customHeight="1">
      <c r="B89" s="86" t="s">
        <v>280</v>
      </c>
      <c r="C89" s="92" t="s">
        <v>281</v>
      </c>
      <c r="D89" s="90">
        <v>114.8</v>
      </c>
      <c r="E89" s="90">
        <v>4.4</v>
      </c>
      <c r="F89" s="88">
        <v>2.6</v>
      </c>
      <c r="G89" s="89">
        <f t="shared" si="3"/>
        <v>121.8</v>
      </c>
      <c r="I89" s="86" t="s">
        <v>280</v>
      </c>
      <c r="J89" s="87" t="s">
        <v>282</v>
      </c>
      <c r="K89" s="90">
        <v>114.8</v>
      </c>
      <c r="L89" s="90">
        <v>4.4</v>
      </c>
      <c r="M89" s="90">
        <v>2.6</v>
      </c>
      <c r="N89" s="90">
        <v>121.8</v>
      </c>
    </row>
    <row r="90" spans="2:14" ht="12.75" customHeight="1">
      <c r="B90" s="86" t="s">
        <v>283</v>
      </c>
      <c r="C90" s="92" t="s">
        <v>284</v>
      </c>
      <c r="D90" s="90">
        <v>34.9</v>
      </c>
      <c r="E90" s="90"/>
      <c r="F90" s="88"/>
      <c r="G90" s="89">
        <f t="shared" si="3"/>
        <v>34.9</v>
      </c>
      <c r="I90" s="86" t="s">
        <v>283</v>
      </c>
      <c r="J90" s="87" t="s">
        <v>285</v>
      </c>
      <c r="K90" s="90">
        <v>34.9</v>
      </c>
      <c r="L90" s="90"/>
      <c r="M90" s="90"/>
      <c r="N90" s="90">
        <v>34.9</v>
      </c>
    </row>
    <row r="91" spans="2:14" ht="12.75" customHeight="1">
      <c r="B91" s="86" t="s">
        <v>286</v>
      </c>
      <c r="C91" s="92" t="s">
        <v>287</v>
      </c>
      <c r="D91" s="90">
        <v>276.4</v>
      </c>
      <c r="E91" s="90">
        <v>203.8</v>
      </c>
      <c r="F91" s="88"/>
      <c r="G91" s="89">
        <f t="shared" si="3"/>
        <v>480.2</v>
      </c>
      <c r="I91" s="86" t="s">
        <v>286</v>
      </c>
      <c r="J91" s="87" t="s">
        <v>288</v>
      </c>
      <c r="K91" s="90">
        <v>276.4</v>
      </c>
      <c r="L91" s="90">
        <v>203.8</v>
      </c>
      <c r="M91" s="90"/>
      <c r="N91" s="90">
        <v>480.2</v>
      </c>
    </row>
    <row r="92" spans="2:14" ht="12.75" customHeight="1">
      <c r="B92" s="86" t="s">
        <v>289</v>
      </c>
      <c r="C92" s="92" t="s">
        <v>290</v>
      </c>
      <c r="D92" s="90">
        <v>21.4</v>
      </c>
      <c r="E92" s="90"/>
      <c r="F92" s="88"/>
      <c r="G92" s="89">
        <f t="shared" si="3"/>
        <v>21.4</v>
      </c>
      <c r="I92" s="86" t="s">
        <v>289</v>
      </c>
      <c r="J92" s="87" t="s">
        <v>291</v>
      </c>
      <c r="K92" s="90">
        <v>21.4</v>
      </c>
      <c r="L92" s="90"/>
      <c r="M92" s="90"/>
      <c r="N92" s="90">
        <v>21.4</v>
      </c>
    </row>
    <row r="93" spans="2:14" ht="12.75" customHeight="1">
      <c r="B93" s="86" t="s">
        <v>292</v>
      </c>
      <c r="C93" s="92" t="s">
        <v>293</v>
      </c>
      <c r="D93" s="90">
        <v>0.1</v>
      </c>
      <c r="E93" s="90"/>
      <c r="F93" s="88"/>
      <c r="G93" s="89">
        <f t="shared" si="3"/>
        <v>0.1</v>
      </c>
      <c r="I93" s="96" t="s">
        <v>292</v>
      </c>
      <c r="J93" s="87" t="s">
        <v>294</v>
      </c>
      <c r="K93" s="90">
        <v>0.1</v>
      </c>
      <c r="L93" s="90"/>
      <c r="M93" s="90"/>
      <c r="N93" s="89">
        <v>0.1</v>
      </c>
    </row>
    <row r="94" spans="2:14" ht="12.75" customHeight="1">
      <c r="B94" s="86" t="s">
        <v>295</v>
      </c>
      <c r="C94" s="92" t="s">
        <v>296</v>
      </c>
      <c r="D94" s="90">
        <v>0.1</v>
      </c>
      <c r="E94" s="90"/>
      <c r="F94" s="88"/>
      <c r="G94" s="89">
        <f t="shared" si="3"/>
        <v>0.1</v>
      </c>
      <c r="I94" s="86" t="s">
        <v>295</v>
      </c>
      <c r="J94" s="92" t="s">
        <v>297</v>
      </c>
      <c r="K94" s="90">
        <v>0.1</v>
      </c>
      <c r="L94" s="90"/>
      <c r="M94" s="90"/>
      <c r="N94" s="89">
        <v>0.1</v>
      </c>
    </row>
    <row r="95" spans="2:14" ht="12.75" customHeight="1">
      <c r="B95" s="86" t="s">
        <v>298</v>
      </c>
      <c r="C95" s="92" t="s">
        <v>299</v>
      </c>
      <c r="D95" s="98">
        <v>11.4</v>
      </c>
      <c r="E95" s="98"/>
      <c r="F95" s="97"/>
      <c r="G95" s="103">
        <f t="shared" si="3"/>
        <v>11.4</v>
      </c>
      <c r="I95" s="86" t="s">
        <v>298</v>
      </c>
      <c r="J95" s="87" t="s">
        <v>300</v>
      </c>
      <c r="K95" s="98">
        <v>11.4</v>
      </c>
      <c r="L95" s="98"/>
      <c r="M95" s="98"/>
      <c r="N95" s="98">
        <v>11.4</v>
      </c>
    </row>
    <row r="96" spans="2:14" ht="12.75" customHeight="1">
      <c r="B96" s="106" t="s">
        <v>301</v>
      </c>
      <c r="C96" s="73" t="s">
        <v>302</v>
      </c>
      <c r="D96" s="80">
        <f>+D99+D98</f>
        <v>24.7</v>
      </c>
      <c r="E96" s="80">
        <f>+E99+E98</f>
        <v>1682.6</v>
      </c>
      <c r="F96" s="80">
        <f>+F99+F98</f>
        <v>0.3</v>
      </c>
      <c r="G96" s="89">
        <f t="shared" si="3"/>
        <v>1707.6</v>
      </c>
      <c r="I96" s="72" t="s">
        <v>301</v>
      </c>
      <c r="J96" s="75" t="s">
        <v>303</v>
      </c>
      <c r="K96" s="80">
        <v>24.7</v>
      </c>
      <c r="L96" s="80">
        <v>1682.6</v>
      </c>
      <c r="M96" s="81">
        <v>0.3</v>
      </c>
      <c r="N96" s="82">
        <v>1707.6</v>
      </c>
    </row>
    <row r="97" spans="2:14" ht="12.75" customHeight="1">
      <c r="B97" s="106"/>
      <c r="C97" s="114" t="s">
        <v>82</v>
      </c>
      <c r="D97" s="90"/>
      <c r="E97" s="90"/>
      <c r="F97" s="88"/>
      <c r="G97" s="78">
        <f t="shared" si="3"/>
        <v>0</v>
      </c>
      <c r="I97" s="86"/>
      <c r="J97" s="87" t="s">
        <v>83</v>
      </c>
      <c r="K97" s="90"/>
      <c r="L97" s="90"/>
      <c r="M97" s="88"/>
      <c r="N97" s="91">
        <v>0</v>
      </c>
    </row>
    <row r="98" spans="2:14" ht="12.75" customHeight="1">
      <c r="B98" s="86" t="s">
        <v>304</v>
      </c>
      <c r="C98" s="92" t="s">
        <v>305</v>
      </c>
      <c r="D98" s="90">
        <v>12.7</v>
      </c>
      <c r="E98" s="90"/>
      <c r="F98" s="88"/>
      <c r="G98" s="89">
        <f t="shared" si="3"/>
        <v>12.7</v>
      </c>
      <c r="I98" s="86" t="s">
        <v>304</v>
      </c>
      <c r="J98" s="92" t="s">
        <v>306</v>
      </c>
      <c r="K98" s="90">
        <v>12.7</v>
      </c>
      <c r="L98" s="90"/>
      <c r="M98" s="88"/>
      <c r="N98" s="89">
        <v>12.7</v>
      </c>
    </row>
    <row r="99" spans="2:14" ht="12.75" customHeight="1">
      <c r="B99" s="115" t="s">
        <v>307</v>
      </c>
      <c r="C99" s="116" t="s">
        <v>308</v>
      </c>
      <c r="D99" s="90">
        <v>12</v>
      </c>
      <c r="E99" s="90">
        <v>1682.6</v>
      </c>
      <c r="F99" s="88">
        <v>0.3</v>
      </c>
      <c r="G99" s="103">
        <f t="shared" si="3"/>
        <v>1694.8999999999999</v>
      </c>
      <c r="I99" s="86" t="s">
        <v>307</v>
      </c>
      <c r="J99" s="87" t="s">
        <v>309</v>
      </c>
      <c r="K99" s="90">
        <v>12</v>
      </c>
      <c r="L99" s="90">
        <v>1682.6</v>
      </c>
      <c r="M99" s="88">
        <v>0.3</v>
      </c>
      <c r="N99" s="91">
        <v>1694.9</v>
      </c>
    </row>
    <row r="100" spans="2:14" ht="12.75" customHeight="1">
      <c r="B100" s="106" t="s">
        <v>310</v>
      </c>
      <c r="C100" s="117" t="s">
        <v>311</v>
      </c>
      <c r="D100" s="79">
        <f>+D12+D15+D22+D18+D20+D25+D27+D29+D32+D11+D35+D38+D19</f>
        <v>147460.19999999998</v>
      </c>
      <c r="E100" s="79">
        <f>+E12+E15+E22+E18+E20+E25+E27+E29+E32+E11+E35+E38+E19</f>
        <v>174048.6</v>
      </c>
      <c r="F100" s="79">
        <f>+F12+F15+F22+F18+F20+F25+F27+F29+F32+F11+F35+F38+F19</f>
        <v>5276.1</v>
      </c>
      <c r="G100" s="78">
        <f t="shared" si="3"/>
        <v>326784.89999999997</v>
      </c>
      <c r="I100" s="106" t="s">
        <v>310</v>
      </c>
      <c r="J100" s="117" t="s">
        <v>312</v>
      </c>
      <c r="K100" s="79">
        <v>147460.2</v>
      </c>
      <c r="L100" s="79">
        <v>174048.6</v>
      </c>
      <c r="M100" s="79">
        <v>5276.1</v>
      </c>
      <c r="N100" s="79">
        <v>326784.9</v>
      </c>
    </row>
    <row r="101" spans="2:14" ht="12.75" customHeight="1">
      <c r="B101" s="86" t="s">
        <v>313</v>
      </c>
      <c r="C101" s="118" t="s">
        <v>314</v>
      </c>
      <c r="D101" s="90">
        <f>+D16+D21+D37+D14+D23+D34+D39+D30+D17+D28+D13+D36+D40</f>
        <v>22756.300000000003</v>
      </c>
      <c r="E101" s="90">
        <f>+E16+E21+E37+E14+E23+E34+E39+E30+E17+E28+E13+E36+E40</f>
        <v>95269.70000000001</v>
      </c>
      <c r="F101" s="90">
        <f>+F16+F21+F37+F14+F23+F34+F39+F30+F17+F28+F13+F36+F40</f>
        <v>949.6</v>
      </c>
      <c r="G101" s="89">
        <f t="shared" si="3"/>
        <v>118975.60000000002</v>
      </c>
      <c r="I101" s="86" t="s">
        <v>313</v>
      </c>
      <c r="J101" s="118" t="s">
        <v>315</v>
      </c>
      <c r="K101" s="90">
        <v>22756.3</v>
      </c>
      <c r="L101" s="90">
        <v>95269.7</v>
      </c>
      <c r="M101" s="90">
        <v>949.6</v>
      </c>
      <c r="N101" s="90">
        <v>118975.6</v>
      </c>
    </row>
    <row r="102" spans="2:14" ht="12.75" customHeight="1">
      <c r="B102" s="86" t="s">
        <v>316</v>
      </c>
      <c r="C102" s="118" t="s">
        <v>317</v>
      </c>
      <c r="D102" s="90">
        <f>+D12+D29+D16+D15+D22+D18+D20+D25+D27+D32+D11+D35+D19+D37+D21+D14+D17+D23+D28+D30+D34+D38+D39+D13+D36+D40</f>
        <v>170216.49999999997</v>
      </c>
      <c r="E102" s="90">
        <f>+E12+E29+E16+E15+E22+E18+E20+E25+E27+E32+E11+E35+E19+E37+E21+E14+E17+E23+E28+E30+E34+E38+E39+E13+E36+E40</f>
        <v>269318.3</v>
      </c>
      <c r="F102" s="90">
        <f>+F12+F29+F16+F15+F22+F18+F20+F25+F27+F32+F11+F35+F19+F37+F21+F14+F17+F23+F28+F30+F34+F38+F39+F13+F36+F40</f>
        <v>6225.7</v>
      </c>
      <c r="G102" s="89">
        <f t="shared" si="3"/>
        <v>445760.49999999994</v>
      </c>
      <c r="I102" s="86" t="s">
        <v>316</v>
      </c>
      <c r="J102" s="118" t="s">
        <v>317</v>
      </c>
      <c r="K102" s="90">
        <v>170216.5</v>
      </c>
      <c r="L102" s="90">
        <v>269318.3</v>
      </c>
      <c r="M102" s="90">
        <v>6225.7</v>
      </c>
      <c r="N102" s="90">
        <v>445760.5</v>
      </c>
    </row>
    <row r="103" spans="2:14" ht="12.75" customHeight="1">
      <c r="B103" s="115" t="s">
        <v>318</v>
      </c>
      <c r="C103" s="119" t="s">
        <v>319</v>
      </c>
      <c r="D103" s="98">
        <f>+D8-D102</f>
        <v>19484.7000000001</v>
      </c>
      <c r="E103" s="98">
        <f>+E8-E102</f>
        <v>40398.5</v>
      </c>
      <c r="F103" s="98">
        <f>+F8-F102</f>
        <v>18.19999999999891</v>
      </c>
      <c r="G103" s="103">
        <f t="shared" si="3"/>
        <v>59901.400000000096</v>
      </c>
      <c r="I103" s="86" t="s">
        <v>318</v>
      </c>
      <c r="J103" s="118" t="s">
        <v>319</v>
      </c>
      <c r="K103" s="98">
        <v>19484.7000000001</v>
      </c>
      <c r="L103" s="98">
        <v>40398.5</v>
      </c>
      <c r="M103" s="98">
        <v>18.19999999999891</v>
      </c>
      <c r="N103" s="98">
        <v>59901.400000000096</v>
      </c>
    </row>
    <row r="104" spans="9:10" ht="12.75" customHeight="1">
      <c r="I104" s="120"/>
      <c r="J104" s="120"/>
    </row>
    <row r="105" spans="2:10" ht="12.75" customHeight="1">
      <c r="B105" s="121" t="s">
        <v>320</v>
      </c>
      <c r="I105" s="121" t="s">
        <v>321</v>
      </c>
      <c r="J105" s="122"/>
    </row>
    <row r="106" ht="12.75" customHeight="1"/>
    <row r="107" ht="12.75" customHeight="1"/>
    <row r="108" ht="12.75" customHeight="1"/>
    <row r="109" spans="5:8" ht="12.75" customHeight="1">
      <c r="E109" s="108"/>
      <c r="F109" s="108"/>
      <c r="G109" s="108"/>
      <c r="H109" s="108"/>
    </row>
    <row r="110" spans="5:8" ht="12.75" customHeight="1">
      <c r="E110" s="123"/>
      <c r="F110" s="123"/>
      <c r="G110" s="123"/>
      <c r="H110" s="108"/>
    </row>
    <row r="111" spans="5:8" ht="12.75" customHeight="1">
      <c r="E111" s="107"/>
      <c r="F111" s="107"/>
      <c r="G111" s="107"/>
      <c r="H111" s="108"/>
    </row>
    <row r="112" spans="5:8" ht="12.75" customHeight="1">
      <c r="E112" s="107"/>
      <c r="F112" s="107"/>
      <c r="G112" s="107"/>
      <c r="H112" s="108"/>
    </row>
    <row r="113" spans="5:8" ht="12.75" customHeight="1">
      <c r="E113" s="107"/>
      <c r="F113" s="107"/>
      <c r="G113" s="107"/>
      <c r="H113" s="108"/>
    </row>
    <row r="114" spans="5:8" ht="12.75" customHeight="1">
      <c r="E114" s="107"/>
      <c r="F114" s="107"/>
      <c r="G114" s="107"/>
      <c r="H114" s="108"/>
    </row>
    <row r="115" spans="5:8" ht="12.75" customHeight="1">
      <c r="E115" s="107"/>
      <c r="F115" s="107"/>
      <c r="G115" s="107"/>
      <c r="H115" s="108"/>
    </row>
    <row r="116" spans="5:8" ht="12.75" customHeight="1">
      <c r="E116" s="107"/>
      <c r="F116" s="107"/>
      <c r="G116" s="107"/>
      <c r="H116" s="108"/>
    </row>
    <row r="117" spans="5:8" ht="12.75" customHeight="1">
      <c r="E117" s="107"/>
      <c r="F117" s="107"/>
      <c r="G117" s="107"/>
      <c r="H117" s="108"/>
    </row>
    <row r="118" spans="5:8" ht="12.75" customHeight="1">
      <c r="E118" s="107"/>
      <c r="F118" s="107"/>
      <c r="G118" s="107"/>
      <c r="H118" s="108"/>
    </row>
    <row r="119" spans="5:8" ht="12.75" customHeight="1">
      <c r="E119" s="107"/>
      <c r="F119" s="107"/>
      <c r="G119" s="107"/>
      <c r="H119" s="108"/>
    </row>
    <row r="120" spans="5:8" ht="12.75" customHeight="1">
      <c r="E120" s="107"/>
      <c r="F120" s="107"/>
      <c r="G120" s="107"/>
      <c r="H120" s="108"/>
    </row>
    <row r="121" spans="5:8" ht="12.75" customHeight="1">
      <c r="E121" s="107"/>
      <c r="F121" s="107"/>
      <c r="G121" s="107"/>
      <c r="H121" s="108"/>
    </row>
    <row r="122" spans="5:8" ht="12.75" customHeight="1">
      <c r="E122" s="107"/>
      <c r="F122" s="107"/>
      <c r="G122" s="107"/>
      <c r="H122" s="108"/>
    </row>
    <row r="123" spans="5:8" ht="12.75" customHeight="1">
      <c r="E123" s="107"/>
      <c r="F123" s="107"/>
      <c r="G123" s="107"/>
      <c r="H123" s="108"/>
    </row>
    <row r="124" spans="5:8" ht="12.75" customHeight="1">
      <c r="E124" s="107"/>
      <c r="F124" s="107"/>
      <c r="G124" s="107"/>
      <c r="H124" s="108"/>
    </row>
    <row r="125" spans="5:8" ht="12.75" customHeight="1">
      <c r="E125" s="107"/>
      <c r="F125" s="107"/>
      <c r="G125" s="107"/>
      <c r="H125" s="108"/>
    </row>
    <row r="126" spans="5:8" ht="12.75" customHeight="1">
      <c r="E126" s="107"/>
      <c r="F126" s="107"/>
      <c r="G126" s="107"/>
      <c r="H126" s="108"/>
    </row>
    <row r="127" spans="5:8" ht="12.75" customHeight="1">
      <c r="E127" s="109"/>
      <c r="F127" s="123"/>
      <c r="G127" s="109"/>
      <c r="H127" s="108"/>
    </row>
    <row r="128" spans="5:8" ht="12.75" customHeight="1">
      <c r="E128" s="107"/>
      <c r="F128" s="109"/>
      <c r="G128" s="107"/>
      <c r="H128" s="108"/>
    </row>
    <row r="129" spans="5:8" ht="12.75" customHeight="1">
      <c r="E129" s="124"/>
      <c r="F129" s="124"/>
      <c r="G129" s="124"/>
      <c r="H129" s="108"/>
    </row>
    <row r="130" spans="5:8" ht="12.75" customHeight="1">
      <c r="E130" s="107"/>
      <c r="F130" s="107"/>
      <c r="G130" s="107"/>
      <c r="H130" s="108"/>
    </row>
    <row r="131" spans="5:8" ht="12.75" customHeight="1">
      <c r="E131" s="107"/>
      <c r="F131" s="107"/>
      <c r="G131" s="107"/>
      <c r="H131" s="108"/>
    </row>
    <row r="132" spans="5:8" ht="12.75" customHeight="1">
      <c r="E132" s="107"/>
      <c r="F132" s="107"/>
      <c r="G132" s="107"/>
      <c r="H132" s="108"/>
    </row>
    <row r="133" spans="5:8" ht="12.75" customHeight="1">
      <c r="E133" s="107"/>
      <c r="F133" s="107"/>
      <c r="G133" s="107"/>
      <c r="H133" s="108"/>
    </row>
    <row r="134" spans="5:8" ht="12.75" customHeight="1">
      <c r="E134" s="107"/>
      <c r="F134" s="107"/>
      <c r="G134" s="107"/>
      <c r="H134" s="108"/>
    </row>
    <row r="135" spans="5:8" ht="12.75" customHeight="1">
      <c r="E135" s="107"/>
      <c r="F135" s="107"/>
      <c r="G135" s="107"/>
      <c r="H135" s="108"/>
    </row>
    <row r="136" spans="5:8" ht="12.75" customHeight="1">
      <c r="E136" s="107"/>
      <c r="F136" s="107"/>
      <c r="G136" s="107"/>
      <c r="H136" s="108"/>
    </row>
    <row r="137" spans="5:8" ht="12.75" customHeight="1">
      <c r="E137" s="107"/>
      <c r="F137" s="107"/>
      <c r="G137" s="107"/>
      <c r="H137" s="108"/>
    </row>
    <row r="138" spans="5:8" ht="12.75" customHeight="1">
      <c r="E138" s="107"/>
      <c r="F138" s="107"/>
      <c r="G138" s="107"/>
      <c r="H138" s="108"/>
    </row>
    <row r="139" spans="5:8" ht="12.75" customHeight="1">
      <c r="E139" s="107"/>
      <c r="F139" s="107"/>
      <c r="G139" s="107"/>
      <c r="H139" s="108"/>
    </row>
    <row r="140" spans="5:8" ht="12.75" customHeight="1">
      <c r="E140" s="107"/>
      <c r="F140" s="107"/>
      <c r="G140" s="107"/>
      <c r="H140" s="108"/>
    </row>
    <row r="141" spans="5:8" ht="12.75" customHeight="1">
      <c r="E141" s="107"/>
      <c r="F141" s="107"/>
      <c r="G141" s="107"/>
      <c r="H141" s="108"/>
    </row>
    <row r="142" spans="5:8" ht="12.75" customHeight="1">
      <c r="E142" s="107"/>
      <c r="F142" s="107"/>
      <c r="G142" s="107"/>
      <c r="H142" s="108"/>
    </row>
    <row r="143" spans="5:8" ht="12.75" customHeight="1">
      <c r="E143" s="107"/>
      <c r="F143" s="107"/>
      <c r="G143" s="107"/>
      <c r="H143" s="108"/>
    </row>
    <row r="144" spans="5:8" ht="12.75" customHeight="1">
      <c r="E144" s="107"/>
      <c r="F144" s="107"/>
      <c r="G144" s="107"/>
      <c r="H144" s="108"/>
    </row>
    <row r="145" spans="5:8" ht="12.75" customHeight="1">
      <c r="E145" s="107"/>
      <c r="F145" s="107"/>
      <c r="G145" s="107"/>
      <c r="H145" s="108"/>
    </row>
    <row r="146" spans="5:8" ht="12.75" customHeight="1">
      <c r="E146" s="107"/>
      <c r="F146" s="107"/>
      <c r="G146" s="107"/>
      <c r="H146" s="108"/>
    </row>
    <row r="147" spans="5:8" ht="12.75" customHeight="1">
      <c r="E147" s="107"/>
      <c r="F147" s="107"/>
      <c r="G147" s="107"/>
      <c r="H147" s="108"/>
    </row>
    <row r="148" spans="5:8" ht="12.75" customHeight="1">
      <c r="E148" s="107"/>
      <c r="F148" s="107"/>
      <c r="G148" s="107"/>
      <c r="H148" s="108"/>
    </row>
    <row r="149" spans="5:8" ht="12.75" customHeight="1">
      <c r="E149" s="107"/>
      <c r="F149" s="107"/>
      <c r="G149" s="107"/>
      <c r="H149" s="108"/>
    </row>
    <row r="150" spans="5:8" ht="12.75" customHeight="1">
      <c r="E150" s="107"/>
      <c r="F150" s="107"/>
      <c r="G150" s="107"/>
      <c r="H150" s="108"/>
    </row>
    <row r="151" spans="5:8" ht="12.75" customHeight="1">
      <c r="E151" s="107"/>
      <c r="F151" s="107"/>
      <c r="G151" s="107"/>
      <c r="H151" s="108"/>
    </row>
    <row r="152" spans="5:8" ht="12.75" customHeight="1">
      <c r="E152" s="107"/>
      <c r="F152" s="107"/>
      <c r="G152" s="107"/>
      <c r="H152" s="108"/>
    </row>
    <row r="153" spans="5:8" ht="12.75" customHeight="1">
      <c r="E153" s="107"/>
      <c r="F153" s="107"/>
      <c r="G153" s="107"/>
      <c r="H153" s="108"/>
    </row>
    <row r="154" spans="5:8" ht="12.75" customHeight="1">
      <c r="E154" s="109"/>
      <c r="F154" s="109"/>
      <c r="G154" s="109"/>
      <c r="H154" s="108"/>
    </row>
    <row r="155" spans="5:8" ht="12.75" customHeight="1">
      <c r="E155" s="109"/>
      <c r="F155" s="109"/>
      <c r="G155" s="109"/>
      <c r="H155" s="108"/>
    </row>
    <row r="156" spans="5:8" ht="12.75" customHeight="1">
      <c r="E156" s="109"/>
      <c r="F156" s="109"/>
      <c r="G156" s="109"/>
      <c r="H156" s="108"/>
    </row>
    <row r="157" spans="5:8" ht="12.75" customHeight="1">
      <c r="E157" s="109"/>
      <c r="F157" s="109"/>
      <c r="G157" s="109"/>
      <c r="H157" s="108"/>
    </row>
    <row r="158" spans="5:8" ht="12.75" customHeight="1">
      <c r="E158" s="107"/>
      <c r="F158" s="107"/>
      <c r="G158" s="107"/>
      <c r="H158" s="108"/>
    </row>
    <row r="159" spans="5:8" ht="12.75" customHeight="1">
      <c r="E159" s="107"/>
      <c r="F159" s="107"/>
      <c r="G159" s="107"/>
      <c r="H159" s="108"/>
    </row>
    <row r="160" spans="5:8" ht="12.75" customHeight="1">
      <c r="E160" s="107"/>
      <c r="F160" s="107"/>
      <c r="G160" s="107"/>
      <c r="H160" s="108"/>
    </row>
    <row r="161" spans="5:8" ht="12.75" customHeight="1">
      <c r="E161" s="109"/>
      <c r="F161" s="109"/>
      <c r="G161" s="109"/>
      <c r="H161" s="108"/>
    </row>
    <row r="162" spans="5:8" ht="12.75" customHeight="1">
      <c r="E162" s="107"/>
      <c r="F162" s="107"/>
      <c r="G162" s="107"/>
      <c r="H162" s="108"/>
    </row>
    <row r="163" spans="5:8" ht="12.75" customHeight="1">
      <c r="E163" s="107"/>
      <c r="F163" s="107"/>
      <c r="G163" s="107"/>
      <c r="H163" s="108"/>
    </row>
    <row r="164" spans="5:8" ht="12.75" customHeight="1">
      <c r="E164" s="107"/>
      <c r="F164" s="107"/>
      <c r="G164" s="107"/>
      <c r="H164" s="108"/>
    </row>
    <row r="165" spans="5:8" ht="12.75" customHeight="1">
      <c r="E165" s="107"/>
      <c r="F165" s="107"/>
      <c r="G165" s="107"/>
      <c r="H165" s="108"/>
    </row>
    <row r="166" spans="5:8" ht="12.75" customHeight="1">
      <c r="E166" s="107"/>
      <c r="F166" s="107"/>
      <c r="G166" s="107"/>
      <c r="H166" s="108"/>
    </row>
    <row r="167" spans="5:8" ht="12.75" customHeight="1">
      <c r="E167" s="107"/>
      <c r="F167" s="107"/>
      <c r="G167" s="107"/>
      <c r="H167" s="108"/>
    </row>
    <row r="168" spans="5:8" ht="12.75" customHeight="1">
      <c r="E168" s="107"/>
      <c r="F168" s="107"/>
      <c r="G168" s="107"/>
      <c r="H168" s="108"/>
    </row>
    <row r="169" spans="5:8" ht="12.75" customHeight="1">
      <c r="E169" s="107"/>
      <c r="F169" s="107"/>
      <c r="G169" s="107"/>
      <c r="H169" s="108"/>
    </row>
    <row r="170" spans="5:8" ht="12.75" customHeight="1">
      <c r="E170" s="107"/>
      <c r="F170" s="107"/>
      <c r="G170" s="107"/>
      <c r="H170" s="108"/>
    </row>
    <row r="171" spans="5:8" ht="12.75" customHeight="1">
      <c r="E171" s="107"/>
      <c r="F171" s="107"/>
      <c r="G171" s="107"/>
      <c r="H171" s="108"/>
    </row>
    <row r="172" spans="5:8" ht="12.75" customHeight="1">
      <c r="E172" s="107"/>
      <c r="F172" s="107"/>
      <c r="G172" s="107"/>
      <c r="H172" s="108"/>
    </row>
    <row r="173" spans="5:8" ht="12.75" customHeight="1">
      <c r="E173" s="107"/>
      <c r="F173" s="107"/>
      <c r="G173" s="107"/>
      <c r="H173" s="108"/>
    </row>
    <row r="174" spans="5:8" ht="12.75" customHeight="1">
      <c r="E174" s="107"/>
      <c r="F174" s="107"/>
      <c r="G174" s="107"/>
      <c r="H174" s="108"/>
    </row>
    <row r="175" spans="5:8" ht="12.75" customHeight="1">
      <c r="E175" s="107"/>
      <c r="F175" s="107"/>
      <c r="G175" s="107"/>
      <c r="H175" s="108"/>
    </row>
    <row r="176" spans="5:8" ht="12.75" customHeight="1">
      <c r="E176" s="107"/>
      <c r="F176" s="107"/>
      <c r="G176" s="107"/>
      <c r="H176" s="108"/>
    </row>
    <row r="177" spans="5:8" ht="12.75" customHeight="1">
      <c r="E177" s="107"/>
      <c r="F177" s="107"/>
      <c r="G177" s="107"/>
      <c r="H177" s="108"/>
    </row>
    <row r="178" spans="5:8" ht="12.75" customHeight="1">
      <c r="E178" s="107"/>
      <c r="F178" s="107"/>
      <c r="G178" s="107"/>
      <c r="H178" s="108"/>
    </row>
    <row r="179" spans="5:8" ht="12.75" customHeight="1">
      <c r="E179" s="107"/>
      <c r="F179" s="107"/>
      <c r="G179" s="107"/>
      <c r="H179" s="108"/>
    </row>
    <row r="180" spans="5:8" ht="12.75" customHeight="1">
      <c r="E180" s="107"/>
      <c r="F180" s="107"/>
      <c r="G180" s="107"/>
      <c r="H180" s="108"/>
    </row>
    <row r="181" spans="5:8" ht="12.75" customHeight="1">
      <c r="E181" s="107"/>
      <c r="F181" s="107"/>
      <c r="G181" s="107"/>
      <c r="H181" s="108"/>
    </row>
    <row r="182" spans="5:8" ht="12.75" customHeight="1">
      <c r="E182" s="107"/>
      <c r="F182" s="107"/>
      <c r="G182" s="107"/>
      <c r="H182" s="108"/>
    </row>
    <row r="183" spans="5:8" ht="12.75" customHeight="1">
      <c r="E183" s="107"/>
      <c r="F183" s="107"/>
      <c r="G183" s="107"/>
      <c r="H183" s="108"/>
    </row>
    <row r="184" spans="5:8" ht="12.75" customHeight="1">
      <c r="E184" s="109"/>
      <c r="F184" s="109"/>
      <c r="G184" s="109"/>
      <c r="H184" s="108"/>
    </row>
    <row r="185" spans="5:8" ht="12.75" customHeight="1">
      <c r="E185" s="107"/>
      <c r="F185" s="107"/>
      <c r="G185" s="107"/>
      <c r="H185" s="108"/>
    </row>
    <row r="186" spans="5:8" ht="12.75" customHeight="1">
      <c r="E186" s="107"/>
      <c r="F186" s="107"/>
      <c r="G186" s="107"/>
      <c r="H186" s="108"/>
    </row>
    <row r="187" spans="5:8" ht="12.75" customHeight="1">
      <c r="E187" s="107"/>
      <c r="F187" s="107"/>
      <c r="G187" s="107"/>
      <c r="H187" s="108"/>
    </row>
    <row r="188" spans="5:8" ht="12.75" customHeight="1">
      <c r="E188" s="107"/>
      <c r="F188" s="107"/>
      <c r="G188" s="107"/>
      <c r="H188" s="108"/>
    </row>
    <row r="189" spans="5:8" ht="12.75" customHeight="1">
      <c r="E189" s="107"/>
      <c r="F189" s="107"/>
      <c r="G189" s="107"/>
      <c r="H189" s="108"/>
    </row>
    <row r="190" spans="5:8" ht="12.75" customHeight="1">
      <c r="E190" s="107"/>
      <c r="F190" s="107"/>
      <c r="G190" s="107"/>
      <c r="H190" s="108"/>
    </row>
    <row r="191" spans="5:8" ht="12.75" customHeight="1">
      <c r="E191" s="107"/>
      <c r="F191" s="107"/>
      <c r="G191" s="107"/>
      <c r="H191" s="108"/>
    </row>
    <row r="192" spans="5:8" ht="12.75" customHeight="1">
      <c r="E192" s="107"/>
      <c r="F192" s="107"/>
      <c r="G192" s="107"/>
      <c r="H192" s="108"/>
    </row>
    <row r="193" spans="5:8" ht="12.75" customHeight="1">
      <c r="E193" s="107"/>
      <c r="F193" s="107"/>
      <c r="G193" s="107"/>
      <c r="H193" s="108"/>
    </row>
    <row r="194" spans="5:8" ht="12.75" customHeight="1">
      <c r="E194" s="107"/>
      <c r="F194" s="107"/>
      <c r="G194" s="107"/>
      <c r="H194" s="108"/>
    </row>
    <row r="195" spans="5:8" ht="12.75" customHeight="1">
      <c r="E195" s="107"/>
      <c r="F195" s="107"/>
      <c r="G195" s="107"/>
      <c r="H195" s="108"/>
    </row>
    <row r="196" spans="5:8" ht="12.75" customHeight="1">
      <c r="E196" s="107"/>
      <c r="F196" s="107"/>
      <c r="G196" s="107"/>
      <c r="H196" s="108"/>
    </row>
    <row r="197" spans="5:8" ht="12.75" customHeight="1">
      <c r="E197" s="107"/>
      <c r="F197" s="107"/>
      <c r="G197" s="107"/>
      <c r="H197" s="108"/>
    </row>
    <row r="198" spans="5:8" ht="12.75" customHeight="1">
      <c r="E198" s="107"/>
      <c r="F198" s="107"/>
      <c r="G198" s="107"/>
      <c r="H198" s="108"/>
    </row>
    <row r="199" spans="5:8" ht="12.75" customHeight="1">
      <c r="E199" s="107"/>
      <c r="F199" s="107"/>
      <c r="G199" s="107"/>
      <c r="H199" s="108"/>
    </row>
    <row r="200" spans="5:8" ht="12.75" customHeight="1">
      <c r="E200" s="107"/>
      <c r="F200" s="107"/>
      <c r="G200" s="107"/>
      <c r="H200" s="108"/>
    </row>
    <row r="201" spans="5:8" ht="12.75" customHeight="1">
      <c r="E201" s="107"/>
      <c r="F201" s="107"/>
      <c r="G201" s="107"/>
      <c r="H201" s="108"/>
    </row>
    <row r="202" spans="5:8" ht="12.75" customHeight="1">
      <c r="E202" s="107"/>
      <c r="F202" s="107"/>
      <c r="G202" s="107"/>
      <c r="H202" s="108"/>
    </row>
    <row r="203" spans="5:8" ht="12.75" customHeight="1">
      <c r="E203" s="107"/>
      <c r="F203" s="107"/>
      <c r="G203" s="107"/>
      <c r="H203" s="108"/>
    </row>
    <row r="204" spans="5:8" ht="12.75" customHeight="1">
      <c r="E204" s="107"/>
      <c r="F204" s="107"/>
      <c r="G204" s="107"/>
      <c r="H204" s="10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</sheetData>
  <mergeCells count="3">
    <mergeCell ref="B5:B6"/>
    <mergeCell ref="C5:C6"/>
    <mergeCell ref="I5:I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u00272</cp:lastModifiedBy>
  <cp:lastPrinted>2009-03-19T13:49:12Z</cp:lastPrinted>
  <dcterms:created xsi:type="dcterms:W3CDTF">1997-01-24T11:07:25Z</dcterms:created>
  <dcterms:modified xsi:type="dcterms:W3CDTF">2009-05-21T12:04:33Z</dcterms:modified>
  <cp:category/>
  <cp:version/>
  <cp:contentType/>
  <cp:contentStatus/>
</cp:coreProperties>
</file>