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161_LR\Dluhová služba\31.12.2023\"/>
    </mc:Choice>
  </mc:AlternateContent>
  <bookViews>
    <workbookView xWindow="-15" yWindow="4320" windowWidth="23160" windowHeight="4335"/>
  </bookViews>
  <sheets>
    <sheet name="CZK" sheetId="1" r:id="rId1"/>
    <sheet name="EUR" sheetId="2" r:id="rId2"/>
    <sheet name="USD" sheetId="3" r:id="rId3"/>
  </sheets>
  <calcPr calcId="162913"/>
</workbook>
</file>

<file path=xl/calcChain.xml><?xml version="1.0" encoding="utf-8"?>
<calcChain xmlns="http://schemas.openxmlformats.org/spreadsheetml/2006/main">
  <c r="C18" i="2" l="1"/>
  <c r="C10" i="2"/>
  <c r="C8" i="2"/>
  <c r="D12" i="3" l="1"/>
  <c r="C13" i="3"/>
  <c r="C12" i="3"/>
  <c r="I10" i="3"/>
  <c r="D9" i="3"/>
  <c r="E9" i="3"/>
  <c r="F9" i="3"/>
  <c r="G9" i="3"/>
  <c r="H9" i="3"/>
  <c r="I9" i="3"/>
  <c r="D10" i="3"/>
  <c r="E10" i="3"/>
  <c r="F10" i="3"/>
  <c r="G10" i="3"/>
  <c r="H10" i="3"/>
  <c r="C10" i="3"/>
  <c r="C9" i="3"/>
  <c r="G8" i="1" l="1"/>
  <c r="I8" i="1"/>
  <c r="F8" i="1"/>
  <c r="C8" i="1"/>
  <c r="D8" i="1"/>
  <c r="E8" i="1"/>
  <c r="H8" i="1"/>
  <c r="D11" i="1" l="1"/>
  <c r="E11" i="1"/>
  <c r="F11" i="1"/>
  <c r="G11" i="1"/>
  <c r="H11" i="1"/>
  <c r="I11" i="1"/>
  <c r="C11" i="1"/>
  <c r="B12" i="1" l="1"/>
  <c r="B9" i="1"/>
  <c r="E12" i="3"/>
  <c r="F12" i="3"/>
  <c r="G12" i="3"/>
  <c r="H12" i="3"/>
  <c r="I12" i="3"/>
  <c r="D13" i="3"/>
  <c r="D11" i="3" s="1"/>
  <c r="E13" i="3"/>
  <c r="F13" i="3"/>
  <c r="G13" i="3"/>
  <c r="H13" i="3"/>
  <c r="I13" i="3"/>
  <c r="D12" i="2"/>
  <c r="E12" i="2"/>
  <c r="F12" i="2"/>
  <c r="G12" i="2"/>
  <c r="H12" i="2"/>
  <c r="I12" i="2"/>
  <c r="I11" i="2" s="1"/>
  <c r="D13" i="2"/>
  <c r="E13" i="2"/>
  <c r="F13" i="2"/>
  <c r="G13" i="2"/>
  <c r="H13" i="2"/>
  <c r="I13" i="2"/>
  <c r="C13" i="2"/>
  <c r="C12" i="2"/>
  <c r="D9" i="2"/>
  <c r="E9" i="2"/>
  <c r="F9" i="2"/>
  <c r="G9" i="2"/>
  <c r="H9" i="2"/>
  <c r="H8" i="2" s="1"/>
  <c r="I9" i="2"/>
  <c r="D10" i="2"/>
  <c r="E10" i="2"/>
  <c r="F10" i="2"/>
  <c r="G10" i="2"/>
  <c r="H10" i="2"/>
  <c r="I10" i="2"/>
  <c r="C9" i="2"/>
  <c r="E11" i="3" l="1"/>
  <c r="E11" i="2"/>
  <c r="B12" i="2"/>
  <c r="D11" i="2"/>
  <c r="I8" i="3"/>
  <c r="H8" i="3"/>
  <c r="G8" i="2"/>
  <c r="G8" i="3"/>
  <c r="E8" i="2"/>
  <c r="C8" i="3"/>
  <c r="F8" i="3"/>
  <c r="F8" i="2"/>
  <c r="E8" i="3"/>
  <c r="D8" i="2"/>
  <c r="I8" i="2"/>
  <c r="B9" i="2"/>
  <c r="D8" i="3"/>
  <c r="C11" i="3"/>
  <c r="F11" i="3"/>
  <c r="I11" i="3"/>
  <c r="H11" i="2"/>
  <c r="C11" i="2"/>
  <c r="F11" i="2"/>
  <c r="G11" i="3"/>
  <c r="H11" i="3"/>
  <c r="B9" i="3"/>
  <c r="B12" i="3"/>
  <c r="G11" i="2"/>
  <c r="D14" i="1" l="1"/>
  <c r="G14" i="3"/>
  <c r="I14" i="1"/>
  <c r="C16" i="2"/>
  <c r="G14" i="1"/>
  <c r="C14" i="1"/>
  <c r="E16" i="2"/>
  <c r="F14" i="1"/>
  <c r="G15" i="3"/>
  <c r="C15" i="2"/>
  <c r="E16" i="3"/>
  <c r="I16" i="3"/>
  <c r="H15" i="2"/>
  <c r="H15" i="3"/>
  <c r="H14" i="3" s="1"/>
  <c r="H14" i="1"/>
  <c r="D14" i="3"/>
  <c r="E14" i="1"/>
  <c r="E15" i="3"/>
  <c r="F15" i="2"/>
  <c r="F15" i="3"/>
  <c r="I16" i="2"/>
  <c r="I15" i="2"/>
  <c r="I14" i="2" s="1"/>
  <c r="I15" i="3"/>
  <c r="I14" i="3" s="1"/>
  <c r="F16" i="2"/>
  <c r="C16" i="3"/>
  <c r="C14" i="3"/>
  <c r="G15" i="2"/>
  <c r="G14" i="2" s="1"/>
  <c r="C15" i="3"/>
  <c r="D16" i="2"/>
  <c r="D16" i="3"/>
  <c r="H16" i="2"/>
  <c r="H14" i="2" s="1"/>
  <c r="G16" i="3"/>
  <c r="B15" i="1"/>
  <c r="E15" i="2"/>
  <c r="H16" i="3"/>
  <c r="G16" i="2"/>
  <c r="F16" i="3"/>
  <c r="F14" i="3" s="1"/>
  <c r="D15" i="2"/>
  <c r="D15" i="3"/>
  <c r="E14" i="2" l="1"/>
  <c r="D14" i="2"/>
  <c r="F14" i="2"/>
  <c r="B15" i="3"/>
  <c r="E14" i="3"/>
  <c r="B15" i="2"/>
  <c r="C14" i="2"/>
  <c r="E17" i="1"/>
  <c r="H17" i="1"/>
  <c r="C19" i="2"/>
  <c r="C19" i="3"/>
  <c r="C17" i="1"/>
  <c r="G19" i="2"/>
  <c r="F17" i="1"/>
  <c r="D17" i="1"/>
  <c r="I19" i="3"/>
  <c r="F19" i="2"/>
  <c r="C17" i="3"/>
  <c r="C18" i="3"/>
  <c r="E18" i="3"/>
  <c r="G17" i="1"/>
  <c r="E19" i="2"/>
  <c r="I17" i="1"/>
  <c r="I18" i="3"/>
  <c r="D19" i="3"/>
  <c r="D17" i="3" s="1"/>
  <c r="C17" i="2"/>
  <c r="D18" i="3"/>
  <c r="F18" i="2"/>
  <c r="I19" i="2"/>
  <c r="F19" i="3"/>
  <c r="E19" i="3"/>
  <c r="D19" i="2"/>
  <c r="G18" i="3"/>
  <c r="I18" i="2"/>
  <c r="I17" i="2" s="1"/>
  <c r="G19" i="3"/>
  <c r="H19" i="3"/>
  <c r="D18" i="2"/>
  <c r="D17" i="2" s="1"/>
  <c r="E18" i="2"/>
  <c r="E17" i="2" s="1"/>
  <c r="H18" i="2"/>
  <c r="G18" i="2"/>
  <c r="F18" i="3"/>
  <c r="F17" i="3" s="1"/>
  <c r="H18" i="3"/>
  <c r="H17" i="3" s="1"/>
  <c r="H19" i="2"/>
  <c r="B18" i="1"/>
  <c r="B18" i="3" l="1"/>
  <c r="G17" i="3"/>
  <c r="H17" i="2"/>
  <c r="F17" i="2"/>
  <c r="I17" i="3"/>
  <c r="E17" i="3"/>
  <c r="G17" i="2"/>
  <c r="B18" i="2"/>
  <c r="D20" i="1"/>
  <c r="I20" i="1"/>
  <c r="H25" i="2"/>
  <c r="D25" i="1"/>
  <c r="I25" i="1"/>
  <c r="F25" i="1"/>
  <c r="F23" i="1" s="1"/>
  <c r="F22" i="2"/>
  <c r="F25" i="2" s="1"/>
  <c r="D22" i="2"/>
  <c r="D25" i="2"/>
  <c r="I22" i="2"/>
  <c r="I25" i="2"/>
  <c r="H20" i="1"/>
  <c r="C20" i="1"/>
  <c r="F22" i="3"/>
  <c r="F25" i="3"/>
  <c r="C21" i="3"/>
  <c r="C24" i="3"/>
  <c r="D21" i="2"/>
  <c r="D20" i="2" s="1"/>
  <c r="D24" i="2"/>
  <c r="D23" i="2"/>
  <c r="G20" i="1"/>
  <c r="F20" i="1"/>
  <c r="E25" i="1"/>
  <c r="E22" i="2"/>
  <c r="E25" i="2" s="1"/>
  <c r="C22" i="2"/>
  <c r="C25" i="2" s="1"/>
  <c r="C25" i="1"/>
  <c r="G25" i="1"/>
  <c r="G23" i="1" s="1"/>
  <c r="H25" i="1"/>
  <c r="H22" i="2"/>
  <c r="G21" i="3"/>
  <c r="G24" i="3"/>
  <c r="G22" i="2"/>
  <c r="G25" i="2"/>
  <c r="E21" i="2"/>
  <c r="E20" i="2" s="1"/>
  <c r="E21" i="3"/>
  <c r="B21" i="3" s="1"/>
  <c r="E20" i="1"/>
  <c r="G21" i="2"/>
  <c r="D22" i="3"/>
  <c r="D25" i="3" s="1"/>
  <c r="I21" i="3"/>
  <c r="I20" i="3" s="1"/>
  <c r="I24" i="3"/>
  <c r="I23" i="3" s="1"/>
  <c r="I21" i="2"/>
  <c r="I20" i="2" s="1"/>
  <c r="F21" i="3"/>
  <c r="F24" i="3"/>
  <c r="F23" i="3" s="1"/>
  <c r="H22" i="3"/>
  <c r="H25" i="3"/>
  <c r="B21" i="1"/>
  <c r="B24" i="1"/>
  <c r="D24" i="1"/>
  <c r="D23" i="1"/>
  <c r="D21" i="3"/>
  <c r="D20" i="3" s="1"/>
  <c r="D24" i="3"/>
  <c r="F24" i="1"/>
  <c r="F21" i="2"/>
  <c r="F24" i="2" s="1"/>
  <c r="C21" i="2"/>
  <c r="C20" i="2" s="1"/>
  <c r="C24" i="2"/>
  <c r="H21" i="3"/>
  <c r="H20" i="3" s="1"/>
  <c r="H24" i="3"/>
  <c r="H23" i="3" s="1"/>
  <c r="I24" i="1"/>
  <c r="I22" i="3"/>
  <c r="I25" i="3"/>
  <c r="C24" i="1"/>
  <c r="C22" i="3"/>
  <c r="C25" i="3" s="1"/>
  <c r="G24" i="1"/>
  <c r="G22" i="3"/>
  <c r="G25" i="3"/>
  <c r="H24" i="1"/>
  <c r="H23" i="1" s="1"/>
  <c r="H21" i="2"/>
  <c r="H24" i="2" s="1"/>
  <c r="E24" i="1"/>
  <c r="E23" i="1" s="1"/>
  <c r="E22" i="3"/>
  <c r="E25" i="3"/>
  <c r="I24" i="2" l="1"/>
  <c r="I23" i="2" s="1"/>
  <c r="E24" i="3"/>
  <c r="E23" i="3" s="1"/>
  <c r="I23" i="1"/>
  <c r="C23" i="2"/>
  <c r="C23" i="3"/>
  <c r="C20" i="3"/>
  <c r="G23" i="3"/>
  <c r="B24" i="3"/>
  <c r="C23" i="1"/>
  <c r="D23" i="3"/>
  <c r="G20" i="3"/>
  <c r="F20" i="3"/>
  <c r="E20" i="3"/>
  <c r="H23" i="2"/>
  <c r="G20" i="2"/>
  <c r="F23" i="2"/>
  <c r="G24" i="2"/>
  <c r="G23" i="2" s="1"/>
  <c r="B21" i="2"/>
  <c r="F20" i="2"/>
  <c r="H20" i="2"/>
  <c r="E24" i="2"/>
  <c r="E23" i="2" l="1"/>
  <c r="B24" i="2"/>
</calcChain>
</file>

<file path=xl/sharedStrings.xml><?xml version="1.0" encoding="utf-8"?>
<sst xmlns="http://schemas.openxmlformats.org/spreadsheetml/2006/main" count="98" uniqueCount="26">
  <si>
    <t>USD</t>
  </si>
  <si>
    <t xml:space="preserve">EUR </t>
  </si>
  <si>
    <t>ČESKÁ NÁRODNÍ BANKA</t>
  </si>
  <si>
    <t>(v mil. CZK )</t>
  </si>
  <si>
    <t>Vláda</t>
  </si>
  <si>
    <t>Jistina</t>
  </si>
  <si>
    <t>Úroky</t>
  </si>
  <si>
    <t>Centrální banka</t>
  </si>
  <si>
    <t xml:space="preserve">Obchodní banky </t>
  </si>
  <si>
    <t>Ostatní sektory</t>
  </si>
  <si>
    <t>Úroky*</t>
  </si>
  <si>
    <t>Přímé investice: půjčky</t>
  </si>
  <si>
    <t>Celková dluhová služba</t>
  </si>
  <si>
    <t xml:space="preserve"> 0 až 3 M</t>
  </si>
  <si>
    <t xml:space="preserve"> 3 až 6 M</t>
  </si>
  <si>
    <t>6 až 9 M</t>
  </si>
  <si>
    <t>9 až 12 M</t>
  </si>
  <si>
    <t>12 až 18 M</t>
  </si>
  <si>
    <t>18 až 24 M</t>
  </si>
  <si>
    <t>víc než 2 roky</t>
  </si>
  <si>
    <t>*/ Úroky z dovozních úvěrů jsou zahrnuty ve splátkách jistiny.</t>
  </si>
  <si>
    <t>Pozn.: Součty nemusejí souhlasit z důvodů zaokrouhlení.</t>
  </si>
  <si>
    <t>Odbor makroekonomických statistik</t>
  </si>
  <si>
    <t>Dluhová služba ČR z dlouhodobé zadluženosti k 31.12.2023 podle sektorů</t>
  </si>
  <si>
    <t>stav k 31.12.2023</t>
  </si>
  <si>
    <t>Vládní instituce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</si>
</sst>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3"/>
      <color indexed="9"/>
      <name val="Verdana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0">
    <xf numFmtId="0" fontId="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9" applyNumberFormat="0" applyFill="0" applyAlignment="0" applyProtection="0"/>
    <xf numFmtId="0" fontId="3" fillId="2" borderId="1">
      <alignment horizontal="left" vertical="center" indent="1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21" borderId="10" applyNumberFormat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9" fontId="2" fillId="0" borderId="0" applyFont="0" applyFill="0" applyBorder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21" fillId="0" borderId="15" applyNumberFormat="0" applyFill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6" applyNumberFormat="0" applyAlignment="0" applyProtection="0"/>
    <xf numFmtId="0" fontId="25" fillId="26" borderId="16" applyNumberFormat="0" applyAlignment="0" applyProtection="0"/>
    <xf numFmtId="0" fontId="26" fillId="26" borderId="17" applyNumberFormat="0" applyAlignment="0" applyProtection="0"/>
    <xf numFmtId="0" fontId="27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92" applyFont="1" applyBorder="1" applyProtection="1"/>
    <xf numFmtId="0" fontId="8" fillId="0" borderId="0" xfId="90" applyFont="1" applyBorder="1" applyAlignment="1" applyProtection="1">
      <alignment wrapText="1"/>
    </xf>
    <xf numFmtId="0" fontId="8" fillId="0" borderId="0" xfId="90" applyFont="1" applyAlignment="1" applyProtection="1">
      <alignment wrapText="1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9" fillId="0" borderId="4" xfId="0" quotePrefix="1" applyNumberFormat="1" applyFont="1" applyFill="1" applyBorder="1" applyAlignment="1">
      <alignment horizontal="center"/>
    </xf>
    <xf numFmtId="165" fontId="9" fillId="0" borderId="4" xfId="0" quotePrefix="1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right"/>
    </xf>
    <xf numFmtId="0" fontId="28" fillId="0" borderId="0" xfId="0" applyFont="1"/>
    <xf numFmtId="0" fontId="9" fillId="0" borderId="0" xfId="92" applyFont="1"/>
    <xf numFmtId="0" fontId="10" fillId="0" borderId="0" xfId="0" applyFont="1"/>
    <xf numFmtId="0" fontId="29" fillId="0" borderId="0" xfId="0" applyFont="1"/>
    <xf numFmtId="0" fontId="30" fillId="0" borderId="0" xfId="0" applyFont="1"/>
    <xf numFmtId="165" fontId="28" fillId="0" borderId="0" xfId="0" applyNumberFormat="1" applyFont="1"/>
    <xf numFmtId="165" fontId="9" fillId="0" borderId="0" xfId="92" applyNumberFormat="1" applyFont="1"/>
    <xf numFmtId="165" fontId="30" fillId="0" borderId="0" xfId="0" applyNumberFormat="1" applyFont="1"/>
    <xf numFmtId="0" fontId="10" fillId="0" borderId="0" xfId="0" applyFont="1" applyProtection="1"/>
    <xf numFmtId="0" fontId="5" fillId="0" borderId="0" xfId="0" applyFont="1" applyFill="1" applyBorder="1"/>
    <xf numFmtId="165" fontId="5" fillId="0" borderId="0" xfId="0" applyNumberFormat="1" applyFont="1"/>
  </cellXfs>
  <cellStyles count="120">
    <cellStyle name="20 % – Zvýraznění1" xfId="1" builtinId="30" customBuiltin="1"/>
    <cellStyle name="20 % – Zvýraznění1 2" xfId="2"/>
    <cellStyle name="20 % – Zvýraznění1 3" xfId="3"/>
    <cellStyle name="20 % – Zvýraznění1 4" xfId="4"/>
    <cellStyle name="20 % – Zvýraznění1 5" xfId="5"/>
    <cellStyle name="20 % – Zvýraznění1 6" xfId="6"/>
    <cellStyle name="20 % – Zvýraznění2" xfId="7" builtinId="34" customBuiltin="1"/>
    <cellStyle name="20 % – Zvýraznění2 2" xfId="8"/>
    <cellStyle name="20 % – Zvýraznění2 3" xfId="9"/>
    <cellStyle name="20 % – Zvýraznění2 4" xfId="10"/>
    <cellStyle name="20 % – Zvýraznění2 5" xfId="11"/>
    <cellStyle name="20 % – Zvýraznění2 6" xfId="12"/>
    <cellStyle name="20 % – Zvýraznění3" xfId="13" builtinId="38" customBuiltin="1"/>
    <cellStyle name="20 % – Zvýraznění3 2" xfId="14"/>
    <cellStyle name="20 % – Zvýraznění3 3" xfId="15"/>
    <cellStyle name="20 % – Zvýraznění3 4" xfId="16"/>
    <cellStyle name="20 % – Zvýraznění3 5" xfId="17"/>
    <cellStyle name="20 % – Zvýraznění3 6" xfId="18"/>
    <cellStyle name="20 % – Zvýraznění4" xfId="19" builtinId="42" customBuiltin="1"/>
    <cellStyle name="20 % – Zvýraznění4 2" xfId="20"/>
    <cellStyle name="20 % – Zvýraznění4 3" xfId="21"/>
    <cellStyle name="20 % – Zvýraznění4 4" xfId="22"/>
    <cellStyle name="20 % – Zvýraznění4 5" xfId="23"/>
    <cellStyle name="20 % – Zvýraznění4 6" xfId="24"/>
    <cellStyle name="20 % – Zvýraznění5" xfId="25" builtinId="46" customBuiltin="1"/>
    <cellStyle name="20 % – Zvýraznění5 2" xfId="26"/>
    <cellStyle name="20 % – Zvýraznění5 3" xfId="27"/>
    <cellStyle name="20 % – Zvýraznění5 4" xfId="28"/>
    <cellStyle name="20 % – Zvýraznění5 5" xfId="29"/>
    <cellStyle name="20 % – Zvýraznění5 6" xfId="30"/>
    <cellStyle name="20 % – Zvýraznění6" xfId="31" builtinId="50" customBuiltin="1"/>
    <cellStyle name="20 % – Zvýraznění6 2" xfId="32"/>
    <cellStyle name="20 % – Zvýraznění6 3" xfId="33"/>
    <cellStyle name="20 % – Zvýraznění6 4" xfId="34"/>
    <cellStyle name="20 % – Zvýraznění6 5" xfId="35"/>
    <cellStyle name="20 % – Zvýraznění6 6" xfId="36"/>
    <cellStyle name="40 % – Zvýraznění1" xfId="37" builtinId="31" customBuiltin="1"/>
    <cellStyle name="40 % – Zvýraznění1 2" xfId="38"/>
    <cellStyle name="40 % – Zvýraznění1 3" xfId="39"/>
    <cellStyle name="40 % – Zvýraznění1 4" xfId="40"/>
    <cellStyle name="40 % – Zvýraznění1 5" xfId="41"/>
    <cellStyle name="40 % – Zvýraznění1 6" xfId="42"/>
    <cellStyle name="40 % – Zvýraznění2" xfId="43" builtinId="35" customBuiltin="1"/>
    <cellStyle name="40 % – Zvýraznění2 2" xfId="44"/>
    <cellStyle name="40 % – Zvýraznění2 3" xfId="45"/>
    <cellStyle name="40 % – Zvýraznění2 4" xfId="46"/>
    <cellStyle name="40 % – Zvýraznění2 5" xfId="47"/>
    <cellStyle name="40 % – Zvýraznění2 6" xfId="48"/>
    <cellStyle name="40 % – Zvýraznění3" xfId="49" builtinId="39" customBuiltin="1"/>
    <cellStyle name="40 % – Zvýraznění3 2" xfId="50"/>
    <cellStyle name="40 % – Zvýraznění3 3" xfId="51"/>
    <cellStyle name="40 % – Zvýraznění3 4" xfId="52"/>
    <cellStyle name="40 % – Zvýraznění3 5" xfId="53"/>
    <cellStyle name="40 % – Zvýraznění3 6" xfId="54"/>
    <cellStyle name="40 % – Zvýraznění4" xfId="55" builtinId="43" customBuiltin="1"/>
    <cellStyle name="40 % – Zvýraznění4 2" xfId="56"/>
    <cellStyle name="40 % – Zvýraznění4 3" xfId="57"/>
    <cellStyle name="40 % – Zvýraznění4 4" xfId="58"/>
    <cellStyle name="40 % – Zvýraznění4 5" xfId="59"/>
    <cellStyle name="40 % – Zvýraznění4 6" xfId="60"/>
    <cellStyle name="40 % – Zvýraznění5" xfId="61" builtinId="47" customBuiltin="1"/>
    <cellStyle name="40 % – Zvýraznění5 2" xfId="62"/>
    <cellStyle name="40 % – Zvýraznění5 3" xfId="63"/>
    <cellStyle name="40 % – Zvýraznění5 4" xfId="64"/>
    <cellStyle name="40 % – Zvýraznění5 5" xfId="65"/>
    <cellStyle name="40 % – Zvýraznění5 6" xfId="66"/>
    <cellStyle name="40 % – Zvýraznění6" xfId="67" builtinId="51" customBuiltin="1"/>
    <cellStyle name="40 % – Zvýraznění6 2" xfId="68"/>
    <cellStyle name="40 % – Zvýraznění6 3" xfId="69"/>
    <cellStyle name="40 % – Zvýraznění6 4" xfId="70"/>
    <cellStyle name="40 % – Zvýraznění6 5" xfId="71"/>
    <cellStyle name="40 % – Zvýraznění6 6" xfId="72"/>
    <cellStyle name="60 % – Zvýraznění1" xfId="73" builtinId="32" customBuiltin="1"/>
    <cellStyle name="60 % – Zvýraznění2" xfId="74" builtinId="36" customBuiltin="1"/>
    <cellStyle name="60 % – Zvýraznění3" xfId="75" builtinId="40" customBuiltin="1"/>
    <cellStyle name="60 % – Zvýraznění4" xfId="76" builtinId="44" customBuiltin="1"/>
    <cellStyle name="60 % – Zvýraznění5" xfId="77" builtinId="48" customBuiltin="1"/>
    <cellStyle name="60 % – Zvýraznění6" xfId="78" builtinId="52" customBuiltin="1"/>
    <cellStyle name="Celkem" xfId="79" builtinId="25" customBuiltin="1"/>
    <cellStyle name="clsReportHeader" xfId="80"/>
    <cellStyle name="Čárka 2" xfId="81"/>
    <cellStyle name="Čárka 3" xfId="82"/>
    <cellStyle name="Kontrolní buňka" xfId="83" builtinId="23" customBuiltin="1"/>
    <cellStyle name="Nadpis 1" xfId="84" builtinId="16" customBuiltin="1"/>
    <cellStyle name="Nadpis 2" xfId="85" builtinId="17" customBuiltin="1"/>
    <cellStyle name="Nadpis 3" xfId="86" builtinId="18" customBuiltin="1"/>
    <cellStyle name="Nadpis 4" xfId="87" builtinId="19" customBuiltin="1"/>
    <cellStyle name="Název" xfId="88" builtinId="15" customBuiltin="1"/>
    <cellStyle name="Neutrální" xfId="89" builtinId="28" customBuiltin="1"/>
    <cellStyle name="Normal 2" xfId="90"/>
    <cellStyle name="Normal 2 2" xfId="91"/>
    <cellStyle name="Normální" xfId="0" builtinId="0"/>
    <cellStyle name="Normální 2" xfId="92"/>
    <cellStyle name="Normální 2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Percent 2" xfId="100"/>
    <cellStyle name="Poznámka 2" xfId="101"/>
    <cellStyle name="Poznámka 3" xfId="102"/>
    <cellStyle name="Poznámka 4" xfId="103"/>
    <cellStyle name="Poznámka 5" xfId="104"/>
    <cellStyle name="Poznámka 6" xfId="105"/>
    <cellStyle name="Poznámka 7" xfId="106"/>
    <cellStyle name="Propojená buňka" xfId="107" builtinId="24" customBuiltin="1"/>
    <cellStyle name="Správně" xfId="108" builtinId="26" customBuiltin="1"/>
    <cellStyle name="Text upozornění" xfId="109" builtinId="11" customBuiltin="1"/>
    <cellStyle name="Vstup" xfId="110" builtinId="20" customBuiltin="1"/>
    <cellStyle name="Výpočet" xfId="111" builtinId="22" customBuiltin="1"/>
    <cellStyle name="Výstup" xfId="112" builtinId="21" customBuiltin="1"/>
    <cellStyle name="Vysvětlující text" xfId="113" builtinId="53" customBuiltin="1"/>
    <cellStyle name="Zvýraznění 1" xfId="114" builtinId="29" customBuiltin="1"/>
    <cellStyle name="Zvýraznění 2" xfId="115" builtinId="33" customBuiltin="1"/>
    <cellStyle name="Zvýraznění 3" xfId="116" builtinId="37" customBuiltin="1"/>
    <cellStyle name="Zvýraznění 4" xfId="117" builtinId="41" customBuiltin="1"/>
    <cellStyle name="Zvýraznění 5" xfId="118" builtinId="45" customBuiltin="1"/>
    <cellStyle name="Zvýraznění 6" xfId="11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ColWidth="9.140625" defaultRowHeight="14.25" x14ac:dyDescent="0.2"/>
  <cols>
    <col min="1" max="1" width="50.7109375" style="18" customWidth="1"/>
    <col min="2" max="2" width="22.28515625" style="18" customWidth="1"/>
    <col min="3" max="9" width="18.140625" style="18" customWidth="1"/>
    <col min="10" max="10" width="9.85546875" style="18" bestFit="1" customWidth="1"/>
    <col min="11" max="16384" width="9.140625" style="18"/>
  </cols>
  <sheetData>
    <row r="1" spans="1:10" s="21" customFormat="1" ht="15.75" x14ac:dyDescent="0.25">
      <c r="A1" s="26" t="s">
        <v>2</v>
      </c>
      <c r="B1" s="26"/>
      <c r="C1" s="20"/>
      <c r="D1" s="20"/>
      <c r="E1" s="20"/>
      <c r="F1" s="20"/>
      <c r="G1" s="20"/>
      <c r="H1" s="20"/>
      <c r="I1" s="20"/>
    </row>
    <row r="2" spans="1:10" s="21" customFormat="1" ht="15.75" x14ac:dyDescent="0.25">
      <c r="A2" s="26" t="s">
        <v>22</v>
      </c>
      <c r="B2" s="26"/>
      <c r="C2" s="20"/>
      <c r="D2" s="20"/>
      <c r="E2" s="20"/>
      <c r="F2" s="20"/>
      <c r="G2" s="20"/>
      <c r="H2" s="20"/>
      <c r="I2" s="20"/>
    </row>
    <row r="3" spans="1:10" s="21" customFormat="1" ht="15" customHeight="1" x14ac:dyDescent="0.25">
      <c r="A3" s="26" t="s">
        <v>23</v>
      </c>
      <c r="B3" s="26"/>
      <c r="C3" s="20"/>
      <c r="D3" s="20"/>
      <c r="E3" s="20"/>
      <c r="F3" s="20"/>
      <c r="G3" s="20"/>
      <c r="H3" s="20"/>
      <c r="I3" s="20"/>
    </row>
    <row r="4" spans="1:10" s="21" customFormat="1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ht="15.75" thickBot="1" x14ac:dyDescent="0.3">
      <c r="A6" s="3"/>
      <c r="B6" s="3"/>
      <c r="C6" s="3"/>
      <c r="D6" s="3"/>
      <c r="E6" s="4"/>
      <c r="F6" s="4"/>
      <c r="G6" s="5"/>
      <c r="H6" s="5"/>
      <c r="I6" s="5"/>
    </row>
    <row r="7" spans="1:10" ht="15.75" thickTop="1" thickBot="1" x14ac:dyDescent="0.25">
      <c r="A7" s="6" t="s">
        <v>3</v>
      </c>
      <c r="B7" s="6" t="s">
        <v>24</v>
      </c>
      <c r="C7" s="6" t="s">
        <v>13</v>
      </c>
      <c r="D7" s="6" t="s">
        <v>14</v>
      </c>
      <c r="E7" s="6" t="s">
        <v>15</v>
      </c>
      <c r="F7" s="7" t="s">
        <v>16</v>
      </c>
      <c r="G7" s="6" t="s">
        <v>17</v>
      </c>
      <c r="H7" s="6" t="s">
        <v>18</v>
      </c>
      <c r="I7" s="6" t="s">
        <v>19</v>
      </c>
    </row>
    <row r="8" spans="1:10" ht="15" thickTop="1" x14ac:dyDescent="0.2">
      <c r="A8" s="8" t="s">
        <v>25</v>
      </c>
      <c r="B8" s="8"/>
      <c r="C8" s="9">
        <f>+C9+C10</f>
        <v>1723.9194031775639</v>
      </c>
      <c r="D8" s="9">
        <f t="shared" ref="D8:I8" si="0">+D9+D10</f>
        <v>23091.604015411864</v>
      </c>
      <c r="E8" s="9">
        <f t="shared" si="0"/>
        <v>696.29217500000004</v>
      </c>
      <c r="F8" s="9">
        <f t="shared" si="0"/>
        <v>3503.8548500000002</v>
      </c>
      <c r="G8" s="9">
        <f t="shared" si="0"/>
        <v>24684.421700076957</v>
      </c>
      <c r="H8" s="9">
        <f t="shared" si="0"/>
        <v>34402.107489471688</v>
      </c>
      <c r="I8" s="9">
        <f t="shared" si="0"/>
        <v>703468.3593620254</v>
      </c>
    </row>
    <row r="9" spans="1:10" x14ac:dyDescent="0.2">
      <c r="A9" s="10" t="s">
        <v>5</v>
      </c>
      <c r="B9" s="10">
        <f>SUM(C9:I9)</f>
        <v>710495.82589600142</v>
      </c>
      <c r="C9" s="11">
        <v>1367.2121999999999</v>
      </c>
      <c r="D9" s="11">
        <v>22432.359199250001</v>
      </c>
      <c r="E9" s="11">
        <v>476.56220000000002</v>
      </c>
      <c r="F9" s="12">
        <v>1051.4386500000001</v>
      </c>
      <c r="G9" s="11">
        <v>23838.955118679201</v>
      </c>
      <c r="H9" s="11">
        <v>30405.870266015205</v>
      </c>
      <c r="I9" s="11">
        <v>630923.42826205702</v>
      </c>
    </row>
    <row r="10" spans="1:10" ht="15" thickBot="1" x14ac:dyDescent="0.25">
      <c r="A10" s="13" t="s">
        <v>6</v>
      </c>
      <c r="B10" s="13"/>
      <c r="C10" s="14">
        <v>356.70720317756394</v>
      </c>
      <c r="D10" s="14">
        <v>659.24481616186404</v>
      </c>
      <c r="E10" s="14">
        <v>219.729975</v>
      </c>
      <c r="F10" s="15">
        <v>2452.4162000000001</v>
      </c>
      <c r="G10" s="14">
        <v>845.46658139775627</v>
      </c>
      <c r="H10" s="14">
        <v>3996.23722345648</v>
      </c>
      <c r="I10" s="14">
        <v>72544.931099968424</v>
      </c>
      <c r="J10" s="23"/>
    </row>
    <row r="11" spans="1:10" ht="15" thickTop="1" x14ac:dyDescent="0.2">
      <c r="A11" s="10" t="s">
        <v>7</v>
      </c>
      <c r="B11" s="10"/>
      <c r="C11" s="9">
        <f>SUM(C12:C13)</f>
        <v>725.03794200000004</v>
      </c>
      <c r="D11" s="9">
        <f t="shared" ref="D11:I11" si="1">SUM(D12:D13)</f>
        <v>822.71863599999995</v>
      </c>
      <c r="E11" s="9">
        <f t="shared" si="1"/>
        <v>883.72154020000005</v>
      </c>
      <c r="F11" s="9">
        <f t="shared" si="1"/>
        <v>912.91230139999993</v>
      </c>
      <c r="G11" s="9">
        <f t="shared" si="1"/>
        <v>1547.756578</v>
      </c>
      <c r="H11" s="9">
        <f t="shared" si="1"/>
        <v>1796.6338415999999</v>
      </c>
      <c r="I11" s="9">
        <f t="shared" si="1"/>
        <v>92843.780839200001</v>
      </c>
    </row>
    <row r="12" spans="1:10" x14ac:dyDescent="0.2">
      <c r="A12" s="10" t="s">
        <v>5</v>
      </c>
      <c r="B12" s="10">
        <f>SUM(C12:I12)</f>
        <v>86155</v>
      </c>
      <c r="C12" s="11">
        <v>0</v>
      </c>
      <c r="D12" s="11">
        <v>0</v>
      </c>
      <c r="E12" s="11">
        <v>0</v>
      </c>
      <c r="F12" s="12">
        <v>0</v>
      </c>
      <c r="G12" s="11">
        <v>0</v>
      </c>
      <c r="H12" s="11">
        <v>0</v>
      </c>
      <c r="I12" s="11">
        <v>86155</v>
      </c>
    </row>
    <row r="13" spans="1:10" ht="15" thickBot="1" x14ac:dyDescent="0.25">
      <c r="A13" s="13" t="s">
        <v>6</v>
      </c>
      <c r="B13" s="13"/>
      <c r="C13" s="14">
        <v>725.03794200000004</v>
      </c>
      <c r="D13" s="14">
        <v>822.71863599999995</v>
      </c>
      <c r="E13" s="14">
        <v>883.72154020000005</v>
      </c>
      <c r="F13" s="15">
        <v>912.91230139999993</v>
      </c>
      <c r="G13" s="14">
        <v>1547.756578</v>
      </c>
      <c r="H13" s="14">
        <v>1796.6338415999999</v>
      </c>
      <c r="I13" s="14">
        <v>6688.7808392000006</v>
      </c>
    </row>
    <row r="14" spans="1:10" ht="15" thickTop="1" x14ac:dyDescent="0.2">
      <c r="A14" s="10" t="s">
        <v>8</v>
      </c>
      <c r="B14" s="10"/>
      <c r="C14" s="9">
        <f>SUM(C15:C16)</f>
        <v>11670.347050512359</v>
      </c>
      <c r="D14" s="9">
        <f t="shared" ref="D14:I14" si="2">SUM(D15:D16)</f>
        <v>8255.0558871292087</v>
      </c>
      <c r="E14" s="9">
        <f t="shared" si="2"/>
        <v>22034.19267250401</v>
      </c>
      <c r="F14" s="9">
        <f t="shared" si="2"/>
        <v>9582.2716505927601</v>
      </c>
      <c r="G14" s="9">
        <f t="shared" si="2"/>
        <v>9945.5966836557855</v>
      </c>
      <c r="H14" s="9">
        <f t="shared" si="2"/>
        <v>22775.985282505084</v>
      </c>
      <c r="I14" s="9">
        <f t="shared" si="2"/>
        <v>385661.33629559097</v>
      </c>
    </row>
    <row r="15" spans="1:10" x14ac:dyDescent="0.2">
      <c r="A15" s="10" t="s">
        <v>5</v>
      </c>
      <c r="B15" s="10">
        <f>SUM(C15:I15)</f>
        <v>429840.301897</v>
      </c>
      <c r="C15" s="11">
        <v>8791.1043599331188</v>
      </c>
      <c r="D15" s="11">
        <v>6087.4471689248976</v>
      </c>
      <c r="E15" s="11">
        <v>19910.459624553092</v>
      </c>
      <c r="F15" s="12">
        <v>7492.5790274495585</v>
      </c>
      <c r="G15" s="11">
        <v>6007.2333111981825</v>
      </c>
      <c r="H15" s="11">
        <v>18169.809415732612</v>
      </c>
      <c r="I15" s="11">
        <v>363381.66898920853</v>
      </c>
    </row>
    <row r="16" spans="1:10" ht="15" thickBot="1" x14ac:dyDescent="0.25">
      <c r="A16" s="13" t="s">
        <v>6</v>
      </c>
      <c r="B16" s="13"/>
      <c r="C16" s="14">
        <v>2879.2426905792395</v>
      </c>
      <c r="D16" s="14">
        <v>2167.608718204312</v>
      </c>
      <c r="E16" s="14">
        <v>2123.7330479509174</v>
      </c>
      <c r="F16" s="15">
        <v>2089.6926231432008</v>
      </c>
      <c r="G16" s="14">
        <v>3938.3633724576039</v>
      </c>
      <c r="H16" s="14">
        <v>4606.1758667724698</v>
      </c>
      <c r="I16" s="14">
        <v>22279.66730638246</v>
      </c>
    </row>
    <row r="17" spans="1:10" ht="15" thickTop="1" x14ac:dyDescent="0.2">
      <c r="A17" s="16" t="s">
        <v>9</v>
      </c>
      <c r="B17" s="16"/>
      <c r="C17" s="17">
        <f>+C18+C19</f>
        <v>6709.9681694153533</v>
      </c>
      <c r="D17" s="17">
        <f t="shared" ref="D17:I17" si="3">+D18+D19</f>
        <v>26087.814764630901</v>
      </c>
      <c r="E17" s="17">
        <f t="shared" si="3"/>
        <v>6399.3632444153545</v>
      </c>
      <c r="F17" s="17">
        <f t="shared" si="3"/>
        <v>6043.8085450135222</v>
      </c>
      <c r="G17" s="17">
        <f t="shared" si="3"/>
        <v>30286.102656736082</v>
      </c>
      <c r="H17" s="17">
        <f t="shared" si="3"/>
        <v>18365.349885176471</v>
      </c>
      <c r="I17" s="17">
        <f t="shared" si="3"/>
        <v>368839.85250404855</v>
      </c>
    </row>
    <row r="18" spans="1:10" x14ac:dyDescent="0.2">
      <c r="A18" s="10" t="s">
        <v>5</v>
      </c>
      <c r="B18" s="10">
        <f>SUM(C18:I18)</f>
        <v>411181.03367176087</v>
      </c>
      <c r="C18" s="11">
        <v>5717.9140890235294</v>
      </c>
      <c r="D18" s="11">
        <v>25183.991260287421</v>
      </c>
      <c r="E18" s="11">
        <v>5498.7156140235302</v>
      </c>
      <c r="F18" s="11">
        <v>5218.25563688081</v>
      </c>
      <c r="G18" s="11">
        <v>27523.155174557651</v>
      </c>
      <c r="H18" s="11">
        <v>15815.05067392407</v>
      </c>
      <c r="I18" s="11">
        <v>326223.95122306386</v>
      </c>
    </row>
    <row r="19" spans="1:10" ht="15" thickBot="1" x14ac:dyDescent="0.25">
      <c r="A19" s="13" t="s">
        <v>10</v>
      </c>
      <c r="B19" s="13"/>
      <c r="C19" s="14">
        <v>992.05408039182396</v>
      </c>
      <c r="D19" s="14">
        <v>903.82350434347802</v>
      </c>
      <c r="E19" s="14">
        <v>900.64763039182401</v>
      </c>
      <c r="F19" s="14">
        <v>825.55290813271199</v>
      </c>
      <c r="G19" s="14">
        <v>2762.9474821784302</v>
      </c>
      <c r="H19" s="14">
        <v>2550.2992112523998</v>
      </c>
      <c r="I19" s="14">
        <v>42615.901280984697</v>
      </c>
    </row>
    <row r="20" spans="1:10" ht="15" thickTop="1" x14ac:dyDescent="0.2">
      <c r="A20" s="16" t="s">
        <v>11</v>
      </c>
      <c r="B20" s="16"/>
      <c r="C20" s="17">
        <f>+C21+C22</f>
        <v>36852.280202900802</v>
      </c>
      <c r="D20" s="17">
        <f t="shared" ref="D20:I20" si="4">+D21+D22</f>
        <v>22939.771900949301</v>
      </c>
      <c r="E20" s="17">
        <f t="shared" si="4"/>
        <v>53557.362936978803</v>
      </c>
      <c r="F20" s="17">
        <f t="shared" si="4"/>
        <v>25049.876214750202</v>
      </c>
      <c r="G20" s="17">
        <f t="shared" si="4"/>
        <v>97436.853314549633</v>
      </c>
      <c r="H20" s="17">
        <f t="shared" si="4"/>
        <v>71442.007222777</v>
      </c>
      <c r="I20" s="17">
        <f t="shared" si="4"/>
        <v>361581.33933959453</v>
      </c>
    </row>
    <row r="21" spans="1:10" x14ac:dyDescent="0.2">
      <c r="A21" s="10" t="s">
        <v>5</v>
      </c>
      <c r="B21" s="10">
        <f>SUM(C21:I21)</f>
        <v>584864.90000000037</v>
      </c>
      <c r="C21" s="11">
        <v>32002.170856650802</v>
      </c>
      <c r="D21" s="11">
        <v>18994.7349671993</v>
      </c>
      <c r="E21" s="11">
        <v>50041.7653157288</v>
      </c>
      <c r="F21" s="12">
        <v>21150.920281000203</v>
      </c>
      <c r="G21" s="11">
        <v>84516.404910799625</v>
      </c>
      <c r="H21" s="11">
        <v>62744.967044026998</v>
      </c>
      <c r="I21" s="11">
        <v>315413.93662459456</v>
      </c>
    </row>
    <row r="22" spans="1:10" ht="15" thickBot="1" x14ac:dyDescent="0.25">
      <c r="A22" s="13" t="s">
        <v>6</v>
      </c>
      <c r="B22" s="13"/>
      <c r="C22" s="14">
        <v>4850.1093462500003</v>
      </c>
      <c r="D22" s="14">
        <v>3945.0369337500001</v>
      </c>
      <c r="E22" s="14">
        <v>3515.5976212500004</v>
      </c>
      <c r="F22" s="15">
        <v>3898.95593375</v>
      </c>
      <c r="G22" s="14">
        <v>12920.448403750001</v>
      </c>
      <c r="H22" s="14">
        <v>8697.0401787499995</v>
      </c>
      <c r="I22" s="14">
        <v>46167.402714999997</v>
      </c>
      <c r="J22" s="23"/>
    </row>
    <row r="23" spans="1:10" ht="15" thickTop="1" x14ac:dyDescent="0.2">
      <c r="A23" s="10" t="s">
        <v>12</v>
      </c>
      <c r="B23" s="16"/>
      <c r="C23" s="11">
        <f>+C24+C25</f>
        <v>57681.552768006077</v>
      </c>
      <c r="D23" s="11">
        <f t="shared" ref="D23:I23" si="5">+D24+D25</f>
        <v>81196.965204121268</v>
      </c>
      <c r="E23" s="11">
        <f t="shared" si="5"/>
        <v>83570.932569098179</v>
      </c>
      <c r="F23" s="11">
        <f t="shared" si="5"/>
        <v>45092.723561756487</v>
      </c>
      <c r="G23" s="11">
        <f t="shared" si="5"/>
        <v>163900.73093301847</v>
      </c>
      <c r="H23" s="11">
        <f t="shared" si="5"/>
        <v>148782.08372153022</v>
      </c>
      <c r="I23" s="11">
        <f t="shared" si="5"/>
        <v>1912394.6683404595</v>
      </c>
    </row>
    <row r="24" spans="1:10" x14ac:dyDescent="0.2">
      <c r="A24" s="10" t="s">
        <v>5</v>
      </c>
      <c r="B24" s="10">
        <f>+B9+B12+B15+B18+B21</f>
        <v>2222537.0614647628</v>
      </c>
      <c r="C24" s="11">
        <f>+C9+C12+C15+C18+C21</f>
        <v>47878.40150560745</v>
      </c>
      <c r="D24" s="11">
        <f t="shared" ref="D24:I24" si="6">+D9+D12+D15+D18+D21</f>
        <v>72698.532595661614</v>
      </c>
      <c r="E24" s="11">
        <f t="shared" si="6"/>
        <v>75927.502754305431</v>
      </c>
      <c r="F24" s="11">
        <f t="shared" si="6"/>
        <v>34913.193595330573</v>
      </c>
      <c r="G24" s="11">
        <f t="shared" si="6"/>
        <v>141885.74851523468</v>
      </c>
      <c r="H24" s="11">
        <f t="shared" si="6"/>
        <v>127135.69739969888</v>
      </c>
      <c r="I24" s="11">
        <f t="shared" si="6"/>
        <v>1722097.985098924</v>
      </c>
    </row>
    <row r="25" spans="1:10" ht="15" thickBot="1" x14ac:dyDescent="0.25">
      <c r="A25" s="13" t="s">
        <v>6</v>
      </c>
      <c r="B25" s="13"/>
      <c r="C25" s="14">
        <f>+C22+C19+C16+C13+C10</f>
        <v>9803.1512623986291</v>
      </c>
      <c r="D25" s="14">
        <f t="shared" ref="D25:I25" si="7">+D22+D19+D16+D13+D10</f>
        <v>8498.4326084596541</v>
      </c>
      <c r="E25" s="14">
        <f t="shared" si="7"/>
        <v>7643.429814792742</v>
      </c>
      <c r="F25" s="14">
        <f t="shared" si="7"/>
        <v>10179.529966425913</v>
      </c>
      <c r="G25" s="14">
        <f t="shared" si="7"/>
        <v>22014.982417783791</v>
      </c>
      <c r="H25" s="14">
        <f t="shared" si="7"/>
        <v>21646.386321831345</v>
      </c>
      <c r="I25" s="14">
        <f t="shared" si="7"/>
        <v>190296.68324153556</v>
      </c>
      <c r="J25" s="23"/>
    </row>
    <row r="26" spans="1:10" ht="15" thickTop="1" x14ac:dyDescent="0.2">
      <c r="A26" s="27" t="s">
        <v>20</v>
      </c>
      <c r="B26" s="1"/>
      <c r="C26" s="1"/>
      <c r="D26" s="1"/>
      <c r="E26" s="1"/>
      <c r="F26" s="1"/>
      <c r="G26" s="1"/>
      <c r="H26" s="1"/>
      <c r="I26" s="23"/>
    </row>
    <row r="27" spans="1:10" x14ac:dyDescent="0.2">
      <c r="A27" s="27" t="s">
        <v>21</v>
      </c>
      <c r="B27" s="1"/>
      <c r="C27" s="28"/>
      <c r="D27" s="1"/>
      <c r="E27" s="1"/>
      <c r="F27" s="1"/>
      <c r="G27" s="1"/>
      <c r="H27" s="1"/>
      <c r="I27" s="24"/>
    </row>
    <row r="28" spans="1:10" x14ac:dyDescent="0.2">
      <c r="E28" s="23"/>
      <c r="I28" s="23"/>
    </row>
    <row r="29" spans="1:10" x14ac:dyDescent="0.2">
      <c r="I29" s="23"/>
    </row>
    <row r="30" spans="1:10" x14ac:dyDescent="0.2">
      <c r="I30" s="23"/>
    </row>
  </sheetData>
  <pageMargins left="0.7" right="0.7" top="0.78740157499999996" bottom="0.78740157499999996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ColWidth="9.140625" defaultRowHeight="14.25" x14ac:dyDescent="0.2"/>
  <cols>
    <col min="1" max="1" width="50.7109375" style="18" customWidth="1"/>
    <col min="2" max="2" width="22.28515625" style="18" customWidth="1"/>
    <col min="3" max="9" width="18.140625" style="18" customWidth="1"/>
    <col min="10" max="16384" width="9.140625" style="18"/>
  </cols>
  <sheetData>
    <row r="1" spans="1:9" s="21" customFormat="1" ht="15.75" x14ac:dyDescent="0.25">
      <c r="A1" s="26" t="s">
        <v>2</v>
      </c>
      <c r="B1" s="26"/>
      <c r="C1" s="20"/>
      <c r="D1" s="20"/>
      <c r="E1" s="20"/>
      <c r="F1" s="20"/>
      <c r="G1" s="20"/>
      <c r="H1" s="20"/>
      <c r="I1" s="20"/>
    </row>
    <row r="2" spans="1:9" s="21" customFormat="1" ht="15.75" x14ac:dyDescent="0.25">
      <c r="A2" s="26" t="s">
        <v>22</v>
      </c>
      <c r="B2" s="26"/>
      <c r="C2" s="20"/>
      <c r="D2" s="20"/>
      <c r="E2" s="20"/>
      <c r="F2" s="20"/>
      <c r="G2" s="20"/>
      <c r="H2" s="20"/>
      <c r="I2" s="20"/>
    </row>
    <row r="3" spans="1:9" s="21" customFormat="1" ht="15" customHeight="1" x14ac:dyDescent="0.25">
      <c r="A3" s="26" t="s">
        <v>23</v>
      </c>
      <c r="B3" s="26"/>
      <c r="C3" s="20"/>
      <c r="D3" s="20"/>
      <c r="E3" s="20"/>
      <c r="F3" s="20"/>
      <c r="G3" s="20"/>
      <c r="H3" s="20"/>
      <c r="I3" s="20"/>
    </row>
    <row r="4" spans="1:9" s="21" customFormat="1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 x14ac:dyDescent="0.3">
      <c r="A6" s="3"/>
      <c r="B6" s="3"/>
      <c r="C6" s="3"/>
      <c r="D6" s="3"/>
      <c r="E6" s="4"/>
      <c r="F6" s="4"/>
      <c r="G6" s="5"/>
      <c r="H6" s="5"/>
      <c r="I6" s="5"/>
    </row>
    <row r="7" spans="1:9" ht="15.75" thickTop="1" thickBot="1" x14ac:dyDescent="0.25">
      <c r="A7" s="6" t="s">
        <v>3</v>
      </c>
      <c r="B7" s="6" t="s">
        <v>24</v>
      </c>
      <c r="C7" s="6" t="s">
        <v>13</v>
      </c>
      <c r="D7" s="6" t="s">
        <v>14</v>
      </c>
      <c r="E7" s="6" t="s">
        <v>15</v>
      </c>
      <c r="F7" s="7" t="s">
        <v>16</v>
      </c>
      <c r="G7" s="6" t="s">
        <v>17</v>
      </c>
      <c r="H7" s="6" t="s">
        <v>18</v>
      </c>
      <c r="I7" s="6" t="s">
        <v>19</v>
      </c>
    </row>
    <row r="8" spans="1:9" ht="15" thickTop="1" x14ac:dyDescent="0.2">
      <c r="A8" s="8" t="s">
        <v>4</v>
      </c>
      <c r="B8" s="8"/>
      <c r="C8" s="9">
        <f>+C9+C10</f>
        <v>68.071842178778439</v>
      </c>
      <c r="D8" s="9">
        <f t="shared" ref="D8:I8" si="0">+D9+D10</f>
        <v>911.81062252366701</v>
      </c>
      <c r="E8" s="9">
        <f t="shared" si="0"/>
        <v>27.494261599210269</v>
      </c>
      <c r="F8" s="9">
        <f t="shared" si="0"/>
        <v>138.35557156959527</v>
      </c>
      <c r="G8" s="9">
        <f t="shared" si="0"/>
        <v>974.70569398132125</v>
      </c>
      <c r="H8" s="9">
        <f t="shared" si="0"/>
        <v>1358.4247774717348</v>
      </c>
      <c r="I8" s="9">
        <f t="shared" si="0"/>
        <v>27777.625246279385</v>
      </c>
    </row>
    <row r="9" spans="1:9" x14ac:dyDescent="0.2">
      <c r="A9" s="10" t="s">
        <v>5</v>
      </c>
      <c r="B9" s="10">
        <f>SUM(C9:I9)</f>
        <v>28055.1165210662</v>
      </c>
      <c r="C9" s="11">
        <f>+CZK!C9/EUR!$B$28</f>
        <v>53.9866614017769</v>
      </c>
      <c r="D9" s="11">
        <f>+CZK!D9/EUR!$B$28</f>
        <v>885.77923787759141</v>
      </c>
      <c r="E9" s="11">
        <f>+CZK!E9/EUR!$B$28</f>
        <v>18.817855873642646</v>
      </c>
      <c r="F9" s="12">
        <f>+CZK!F9/EUR!$B$28</f>
        <v>41.517814412635737</v>
      </c>
      <c r="G9" s="11">
        <f>+CZK!G9/EUR!$B$28</f>
        <v>941.32103133975136</v>
      </c>
      <c r="H9" s="11">
        <f>+CZK!H9/EUR!$B$28</f>
        <v>1200.6266640084978</v>
      </c>
      <c r="I9" s="11">
        <f>+CZK!I9/EUR!$B$28</f>
        <v>24913.067256152302</v>
      </c>
    </row>
    <row r="10" spans="1:9" ht="15" thickBot="1" x14ac:dyDescent="0.25">
      <c r="A10" s="13" t="s">
        <v>6</v>
      </c>
      <c r="B10" s="13"/>
      <c r="C10" s="14">
        <f>+CZK!C10/EUR!$B$28</f>
        <v>14.085180777001538</v>
      </c>
      <c r="D10" s="14">
        <f>+CZK!D10/EUR!$B$28</f>
        <v>26.03138464607558</v>
      </c>
      <c r="E10" s="14">
        <f>+CZK!E10/EUR!$B$28</f>
        <v>8.676405725567621</v>
      </c>
      <c r="F10" s="15">
        <f>+CZK!F10/EUR!$B$28</f>
        <v>96.83775715695954</v>
      </c>
      <c r="G10" s="14">
        <f>+CZK!G10/EUR!$B$28</f>
        <v>33.384662641569847</v>
      </c>
      <c r="H10" s="14">
        <f>+CZK!H10/EUR!$B$28</f>
        <v>157.79811346323712</v>
      </c>
      <c r="I10" s="14">
        <f>+CZK!I10/EUR!$B$28</f>
        <v>2864.5579901270848</v>
      </c>
    </row>
    <row r="11" spans="1:9" ht="15" thickTop="1" x14ac:dyDescent="0.2">
      <c r="A11" s="10" t="s">
        <v>7</v>
      </c>
      <c r="B11" s="10"/>
      <c r="C11" s="11">
        <f t="shared" ref="C11:I11" si="1">+C12+C13</f>
        <v>28.629336307996052</v>
      </c>
      <c r="D11" s="11">
        <f t="shared" si="1"/>
        <v>32.486421954590327</v>
      </c>
      <c r="E11" s="11">
        <f t="shared" si="1"/>
        <v>34.895223699901287</v>
      </c>
      <c r="F11" s="11">
        <f t="shared" si="1"/>
        <v>36.047869749259625</v>
      </c>
      <c r="G11" s="11">
        <f t="shared" si="1"/>
        <v>61.115758262586375</v>
      </c>
      <c r="H11" s="11">
        <f t="shared" si="1"/>
        <v>70.943093449160898</v>
      </c>
      <c r="I11" s="11">
        <f t="shared" si="1"/>
        <v>3666.0920370858839</v>
      </c>
    </row>
    <row r="12" spans="1:9" x14ac:dyDescent="0.2">
      <c r="A12" s="10" t="s">
        <v>5</v>
      </c>
      <c r="B12" s="10">
        <f>SUM(C12:I12)</f>
        <v>3401.9743336623892</v>
      </c>
      <c r="C12" s="11">
        <f>+CZK!C12/EUR!$B$28</f>
        <v>0</v>
      </c>
      <c r="D12" s="11">
        <f>+CZK!D12/EUR!$B$28</f>
        <v>0</v>
      </c>
      <c r="E12" s="11">
        <f>+CZK!E12/EUR!$B$28</f>
        <v>0</v>
      </c>
      <c r="F12" s="11">
        <f>+CZK!F12/EUR!$B$28</f>
        <v>0</v>
      </c>
      <c r="G12" s="11">
        <f>+CZK!G12/EUR!$B$28</f>
        <v>0</v>
      </c>
      <c r="H12" s="11">
        <f>+CZK!H12/EUR!$B$28</f>
        <v>0</v>
      </c>
      <c r="I12" s="11">
        <f>+CZK!I12/EUR!$B$28</f>
        <v>3401.9743336623892</v>
      </c>
    </row>
    <row r="13" spans="1:9" ht="15" thickBot="1" x14ac:dyDescent="0.25">
      <c r="A13" s="13" t="s">
        <v>6</v>
      </c>
      <c r="B13" s="13"/>
      <c r="C13" s="14">
        <f>+CZK!C13/EUR!$B$28</f>
        <v>28.629336307996052</v>
      </c>
      <c r="D13" s="14">
        <f>+CZK!D13/EUR!$B$28</f>
        <v>32.486421954590327</v>
      </c>
      <c r="E13" s="14">
        <f>+CZK!E13/EUR!$B$28</f>
        <v>34.895223699901287</v>
      </c>
      <c r="F13" s="14">
        <f>+CZK!F13/EUR!$B$28</f>
        <v>36.047869749259625</v>
      </c>
      <c r="G13" s="14">
        <f>+CZK!G13/EUR!$B$28</f>
        <v>61.115758262586375</v>
      </c>
      <c r="H13" s="14">
        <f>+CZK!H13/EUR!$B$28</f>
        <v>70.943093449160898</v>
      </c>
      <c r="I13" s="14">
        <f>+CZK!I13/EUR!$B$28</f>
        <v>264.11770342349462</v>
      </c>
    </row>
    <row r="14" spans="1:9" ht="15" thickTop="1" x14ac:dyDescent="0.2">
      <c r="A14" s="10" t="s">
        <v>8</v>
      </c>
      <c r="B14" s="10"/>
      <c r="C14" s="17">
        <f t="shared" ref="C14:I14" si="2">+C15+C16</f>
        <v>460.82318067176146</v>
      </c>
      <c r="D14" s="17">
        <f t="shared" si="2"/>
        <v>325.96469445722448</v>
      </c>
      <c r="E14" s="17">
        <f t="shared" si="2"/>
        <v>870.05696633776938</v>
      </c>
      <c r="F14" s="17">
        <f t="shared" si="2"/>
        <v>378.37202963841105</v>
      </c>
      <c r="G14" s="17">
        <f t="shared" si="2"/>
        <v>392.71852650170922</v>
      </c>
      <c r="H14" s="17">
        <f t="shared" si="2"/>
        <v>899.34788874649882</v>
      </c>
      <c r="I14" s="17">
        <f t="shared" si="2"/>
        <v>15228.483170605765</v>
      </c>
    </row>
    <row r="15" spans="1:9" x14ac:dyDescent="0.2">
      <c r="A15" s="10" t="s">
        <v>5</v>
      </c>
      <c r="B15" s="10">
        <f>SUM(C15:I15)</f>
        <v>16972.963549733464</v>
      </c>
      <c r="C15" s="11">
        <f>+CZK!C15/EUR!$B$28</f>
        <v>347.13146534780333</v>
      </c>
      <c r="D15" s="11">
        <f>+CZK!D15/EUR!$B$28</f>
        <v>240.37303727245401</v>
      </c>
      <c r="E15" s="11">
        <f>+CZK!E15/EUR!$B$28</f>
        <v>786.19781340782197</v>
      </c>
      <c r="F15" s="11">
        <f>+CZK!F15/EUR!$B$28</f>
        <v>295.85701984006153</v>
      </c>
      <c r="G15" s="11">
        <f>+CZK!G15/EUR!$B$28</f>
        <v>237.2056588824554</v>
      </c>
      <c r="H15" s="11">
        <f>+CZK!H15/EUR!$B$28</f>
        <v>717.46532737344967</v>
      </c>
      <c r="I15" s="11">
        <f>+CZK!I15/EUR!$B$28</f>
        <v>14348.733227609418</v>
      </c>
    </row>
    <row r="16" spans="1:9" ht="15" thickBot="1" x14ac:dyDescent="0.25">
      <c r="A16" s="13" t="s">
        <v>6</v>
      </c>
      <c r="B16" s="13"/>
      <c r="C16" s="14">
        <f>+CZK!C16/EUR!$B$28</f>
        <v>113.69171532395812</v>
      </c>
      <c r="D16" s="14">
        <f>+CZK!D16/EUR!$B$28</f>
        <v>85.591657184770469</v>
      </c>
      <c r="E16" s="14">
        <f>+CZK!E16/EUR!$B$28</f>
        <v>83.859152929947385</v>
      </c>
      <c r="F16" s="14">
        <f>+CZK!F16/EUR!$B$28</f>
        <v>82.515009798349496</v>
      </c>
      <c r="G16" s="14">
        <f>+CZK!G16/EUR!$B$28</f>
        <v>155.51286761925385</v>
      </c>
      <c r="H16" s="14">
        <f>+CZK!H16/EUR!$B$28</f>
        <v>181.88256137304916</v>
      </c>
      <c r="I16" s="14">
        <f>+CZK!I16/EUR!$B$28</f>
        <v>879.74994299634591</v>
      </c>
    </row>
    <row r="17" spans="1:10" ht="15" thickTop="1" x14ac:dyDescent="0.2">
      <c r="A17" s="16" t="s">
        <v>9</v>
      </c>
      <c r="B17" s="16"/>
      <c r="C17" s="17">
        <f t="shared" ref="C17:I17" si="3">+C18+C19</f>
        <v>264.95432060870104</v>
      </c>
      <c r="D17" s="17">
        <f t="shared" si="3"/>
        <v>1030.1210173595616</v>
      </c>
      <c r="E17" s="17">
        <f t="shared" si="3"/>
        <v>252.68956542607521</v>
      </c>
      <c r="F17" s="17">
        <f t="shared" si="3"/>
        <v>238.64989318908283</v>
      </c>
      <c r="G17" s="17">
        <f t="shared" si="3"/>
        <v>1195.8974395552252</v>
      </c>
      <c r="H17" s="17">
        <f t="shared" si="3"/>
        <v>725.18656999709663</v>
      </c>
      <c r="I17" s="17">
        <f t="shared" si="3"/>
        <v>14564.25873658632</v>
      </c>
    </row>
    <row r="18" spans="1:10" x14ac:dyDescent="0.2">
      <c r="A18" s="10" t="s">
        <v>5</v>
      </c>
      <c r="B18" s="10">
        <f>SUM(C18:I18)</f>
        <v>16236.171122280786</v>
      </c>
      <c r="C18" s="11">
        <f>+CZK!C18/EUR!$B$28</f>
        <v>225.78140529214332</v>
      </c>
      <c r="D18" s="11">
        <f>+CZK!D18/EUR!$B$28</f>
        <v>994.43203396988827</v>
      </c>
      <c r="E18" s="11">
        <f>+CZK!E18/EUR!$B$28</f>
        <v>217.12598673340693</v>
      </c>
      <c r="F18" s="11">
        <f>+CZK!F18/EUR!$B$28</f>
        <v>206.05155525689281</v>
      </c>
      <c r="G18" s="11">
        <f>+CZK!G18/EUR!$B$28</f>
        <v>1086.7978351256722</v>
      </c>
      <c r="H18" s="11">
        <f>+CZK!H18/EUR!$B$28</f>
        <v>624.48373835830489</v>
      </c>
      <c r="I18" s="11">
        <f>+CZK!I18/EUR!$B$28</f>
        <v>12881.498567544477</v>
      </c>
    </row>
    <row r="19" spans="1:10" ht="15" thickBot="1" x14ac:dyDescent="0.25">
      <c r="A19" s="13" t="s">
        <v>10</v>
      </c>
      <c r="B19" s="13"/>
      <c r="C19" s="14">
        <f>+CZK!C19/EUR!$B$28</f>
        <v>39.172915316557706</v>
      </c>
      <c r="D19" s="14">
        <f>+CZK!D19/EUR!$B$28</f>
        <v>35.688983389673368</v>
      </c>
      <c r="E19" s="14">
        <f>+CZK!E19/EUR!$B$28</f>
        <v>35.563578692668273</v>
      </c>
      <c r="F19" s="14">
        <f>+CZK!F19/EUR!$B$28</f>
        <v>32.598337932190013</v>
      </c>
      <c r="G19" s="14">
        <f>+CZK!G19/EUR!$B$28</f>
        <v>109.09960442955303</v>
      </c>
      <c r="H19" s="14">
        <f>+CZK!H19/EUR!$B$28</f>
        <v>100.70283163879171</v>
      </c>
      <c r="I19" s="14">
        <f>+CZK!I19/EUR!$B$28</f>
        <v>1682.7601690418439</v>
      </c>
    </row>
    <row r="20" spans="1:10" ht="15" thickTop="1" x14ac:dyDescent="0.2">
      <c r="A20" s="16" t="s">
        <v>11</v>
      </c>
      <c r="B20" s="16"/>
      <c r="C20" s="17">
        <f t="shared" ref="C20:I20" si="4">+C21+C22</f>
        <v>1455.1739468075341</v>
      </c>
      <c r="D20" s="17">
        <f t="shared" si="4"/>
        <v>905.81527743136428</v>
      </c>
      <c r="E20" s="17">
        <f t="shared" si="4"/>
        <v>2114.8020903051847</v>
      </c>
      <c r="F20" s="17">
        <f t="shared" si="4"/>
        <v>989.13627698914922</v>
      </c>
      <c r="G20" s="17">
        <f t="shared" si="4"/>
        <v>3847.4571891233809</v>
      </c>
      <c r="H20" s="17">
        <f t="shared" si="4"/>
        <v>2821.0071953712536</v>
      </c>
      <c r="I20" s="17">
        <f t="shared" si="4"/>
        <v>14277.644198996823</v>
      </c>
    </row>
    <row r="21" spans="1:10" x14ac:dyDescent="0.2">
      <c r="A21" s="10" t="s">
        <v>5</v>
      </c>
      <c r="B21" s="10">
        <f>SUM(C21:I21)</f>
        <v>23094.369200394878</v>
      </c>
      <c r="C21" s="11">
        <f>+CZK!C21/EUR!$B$28</f>
        <v>1263.6592638361619</v>
      </c>
      <c r="D21" s="11">
        <f>+CZK!D21/EUR!$B$28</f>
        <v>750.03889307795851</v>
      </c>
      <c r="E21" s="11">
        <f>+CZK!E21/EUR!$B$28</f>
        <v>1975.9828357642173</v>
      </c>
      <c r="F21" s="12">
        <f>+CZK!F21/EUR!$B$28</f>
        <v>835.17947802567437</v>
      </c>
      <c r="G21" s="11">
        <f>+CZK!G21/EUR!$B$28</f>
        <v>3337.2716647897187</v>
      </c>
      <c r="H21" s="11">
        <f>+CZK!H21/EUR!$B$28</f>
        <v>2477.5900116101479</v>
      </c>
      <c r="I21" s="11">
        <f>+CZK!I21/EUR!$B$28</f>
        <v>12454.647053290999</v>
      </c>
    </row>
    <row r="22" spans="1:10" ht="15" thickBot="1" x14ac:dyDescent="0.25">
      <c r="A22" s="13" t="s">
        <v>6</v>
      </c>
      <c r="B22" s="13"/>
      <c r="C22" s="14">
        <f>+CZK!C22/EUR!$B$28</f>
        <v>191.51468297137217</v>
      </c>
      <c r="D22" s="14">
        <f>+CZK!D22/EUR!$B$28</f>
        <v>155.77638435340575</v>
      </c>
      <c r="E22" s="14">
        <f>+CZK!E22/EUR!$B$28</f>
        <v>138.81925454096745</v>
      </c>
      <c r="F22" s="14">
        <f>+CZK!F22/EUR!$B$28</f>
        <v>153.95679896347482</v>
      </c>
      <c r="G22" s="14">
        <f>+CZK!G22/EUR!$B$28</f>
        <v>510.18552433366244</v>
      </c>
      <c r="H22" s="14">
        <f>+CZK!H22/EUR!$B$28</f>
        <v>343.4171837611056</v>
      </c>
      <c r="I22" s="14">
        <f>+CZK!I22/EUR!$B$28</f>
        <v>1822.9971457058241</v>
      </c>
    </row>
    <row r="23" spans="1:10" ht="15" thickTop="1" x14ac:dyDescent="0.2">
      <c r="A23" s="10" t="s">
        <v>12</v>
      </c>
      <c r="B23" s="10"/>
      <c r="C23" s="11">
        <f t="shared" ref="C23:I23" si="5">+C24+C25</f>
        <v>2277.6526265747711</v>
      </c>
      <c r="D23" s="11">
        <f t="shared" si="5"/>
        <v>3206.1980337264076</v>
      </c>
      <c r="E23" s="11">
        <f t="shared" si="5"/>
        <v>3299.9381073681411</v>
      </c>
      <c r="F23" s="11">
        <f t="shared" si="5"/>
        <v>1780.5616411354979</v>
      </c>
      <c r="G23" s="11">
        <f t="shared" si="5"/>
        <v>6471.8946074242231</v>
      </c>
      <c r="H23" s="11">
        <f t="shared" si="5"/>
        <v>5874.9095250357441</v>
      </c>
      <c r="I23" s="11">
        <f t="shared" si="5"/>
        <v>75514.103389554191</v>
      </c>
      <c r="J23" s="23"/>
    </row>
    <row r="24" spans="1:10" x14ac:dyDescent="0.2">
      <c r="A24" s="10" t="s">
        <v>5</v>
      </c>
      <c r="B24" s="10">
        <f>SUM(C24:I24)</f>
        <v>87760.594727137723</v>
      </c>
      <c r="C24" s="11">
        <f>+C9+C12+C15+C18+C21</f>
        <v>1890.5587958778856</v>
      </c>
      <c r="D24" s="11">
        <f t="shared" ref="D24:I24" si="6">+D9+D12+D15+D18+D21</f>
        <v>2870.6232021978922</v>
      </c>
      <c r="E24" s="11">
        <f t="shared" si="6"/>
        <v>2998.1244917790891</v>
      </c>
      <c r="F24" s="11">
        <f t="shared" si="6"/>
        <v>1378.6058675352645</v>
      </c>
      <c r="G24" s="11">
        <f t="shared" si="6"/>
        <v>5602.5961901375977</v>
      </c>
      <c r="H24" s="11">
        <f t="shared" si="6"/>
        <v>5020.1657413503999</v>
      </c>
      <c r="I24" s="11">
        <f t="shared" si="6"/>
        <v>67999.920438259593</v>
      </c>
    </row>
    <row r="25" spans="1:10" ht="15" thickBot="1" x14ac:dyDescent="0.25">
      <c r="A25" s="13" t="s">
        <v>6</v>
      </c>
      <c r="B25" s="13"/>
      <c r="C25" s="14">
        <f>+C22+C19+C16+C13+C10</f>
        <v>387.09383069688556</v>
      </c>
      <c r="D25" s="14">
        <f t="shared" ref="D25:I25" si="7">+D22+D19+D16+D13+D10</f>
        <v>335.57483152851557</v>
      </c>
      <c r="E25" s="14">
        <f t="shared" si="7"/>
        <v>301.81361558905201</v>
      </c>
      <c r="F25" s="14">
        <f t="shared" si="7"/>
        <v>401.9557736002335</v>
      </c>
      <c r="G25" s="14">
        <f t="shared" si="7"/>
        <v>869.29841728662552</v>
      </c>
      <c r="H25" s="14">
        <f t="shared" si="7"/>
        <v>854.7437836853444</v>
      </c>
      <c r="I25" s="14">
        <f t="shared" si="7"/>
        <v>7514.1829512945924</v>
      </c>
      <c r="J25" s="23"/>
    </row>
    <row r="26" spans="1:10" ht="15" thickTop="1" x14ac:dyDescent="0.2">
      <c r="A26" s="27" t="s">
        <v>20</v>
      </c>
      <c r="B26" s="1"/>
      <c r="C26" s="1"/>
      <c r="D26" s="1"/>
      <c r="E26" s="1"/>
      <c r="F26" s="1"/>
      <c r="G26" s="1"/>
      <c r="H26" s="1"/>
    </row>
    <row r="27" spans="1:10" x14ac:dyDescent="0.2">
      <c r="A27" s="27" t="s">
        <v>21</v>
      </c>
      <c r="B27" s="1"/>
      <c r="C27" s="1"/>
      <c r="D27" s="1"/>
      <c r="E27" s="1"/>
      <c r="F27" s="1"/>
      <c r="G27" s="1"/>
      <c r="H27" s="1"/>
      <c r="I27" s="19"/>
      <c r="J27" s="23"/>
    </row>
    <row r="28" spans="1:10" s="22" customFormat="1" ht="12.75" x14ac:dyDescent="0.2">
      <c r="A28" s="22" t="s">
        <v>1</v>
      </c>
      <c r="B28" s="22">
        <v>25.324999999999999</v>
      </c>
      <c r="D28" s="2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/>
  </sheetViews>
  <sheetFormatPr defaultColWidth="9.140625" defaultRowHeight="14.25" x14ac:dyDescent="0.2"/>
  <cols>
    <col min="1" max="1" width="50.7109375" style="18" customWidth="1"/>
    <col min="2" max="2" width="22.28515625" style="18" customWidth="1"/>
    <col min="3" max="9" width="18.140625" style="18" customWidth="1"/>
    <col min="10" max="16384" width="9.140625" style="18"/>
  </cols>
  <sheetData>
    <row r="1" spans="1:9" s="21" customFormat="1" ht="15.75" x14ac:dyDescent="0.25">
      <c r="A1" s="26" t="s">
        <v>2</v>
      </c>
      <c r="B1" s="26"/>
      <c r="C1" s="20"/>
      <c r="D1" s="20"/>
      <c r="E1" s="20"/>
      <c r="F1" s="20"/>
      <c r="G1" s="20"/>
      <c r="H1" s="20"/>
      <c r="I1" s="20"/>
    </row>
    <row r="2" spans="1:9" s="21" customFormat="1" ht="15.75" x14ac:dyDescent="0.25">
      <c r="A2" s="26" t="s">
        <v>22</v>
      </c>
      <c r="B2" s="26"/>
      <c r="C2" s="20"/>
      <c r="D2" s="20"/>
      <c r="E2" s="20"/>
      <c r="F2" s="20"/>
      <c r="G2" s="20"/>
      <c r="H2" s="20"/>
      <c r="I2" s="20"/>
    </row>
    <row r="3" spans="1:9" s="21" customFormat="1" ht="15" customHeight="1" x14ac:dyDescent="0.25">
      <c r="A3" s="26" t="s">
        <v>23</v>
      </c>
      <c r="B3" s="26"/>
      <c r="C3" s="20"/>
      <c r="D3" s="20"/>
      <c r="E3" s="20"/>
      <c r="F3" s="20"/>
      <c r="G3" s="20"/>
      <c r="H3" s="20"/>
      <c r="I3" s="20"/>
    </row>
    <row r="4" spans="1:9" s="21" customFormat="1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 x14ac:dyDescent="0.3">
      <c r="A6" s="3"/>
      <c r="B6" s="3"/>
      <c r="C6" s="3"/>
      <c r="D6" s="3"/>
      <c r="E6" s="4"/>
      <c r="F6" s="4"/>
      <c r="G6" s="5"/>
      <c r="H6" s="5"/>
      <c r="I6" s="5"/>
    </row>
    <row r="7" spans="1:9" ht="15.75" thickTop="1" thickBot="1" x14ac:dyDescent="0.25">
      <c r="A7" s="6" t="s">
        <v>3</v>
      </c>
      <c r="B7" s="6" t="s">
        <v>24</v>
      </c>
      <c r="C7" s="6" t="s">
        <v>13</v>
      </c>
      <c r="D7" s="6" t="s">
        <v>14</v>
      </c>
      <c r="E7" s="6" t="s">
        <v>15</v>
      </c>
      <c r="F7" s="7" t="s">
        <v>16</v>
      </c>
      <c r="G7" s="6" t="s">
        <v>17</v>
      </c>
      <c r="H7" s="6" t="s">
        <v>18</v>
      </c>
      <c r="I7" s="6" t="s">
        <v>19</v>
      </c>
    </row>
    <row r="8" spans="1:9" ht="15" thickTop="1" x14ac:dyDescent="0.2">
      <c r="A8" s="8" t="s">
        <v>4</v>
      </c>
      <c r="B8" s="8"/>
      <c r="C8" s="9">
        <f>+C9+C10</f>
        <v>74.380610224686706</v>
      </c>
      <c r="D8" s="9">
        <f t="shared" ref="D8:I8" si="0">+D9+D10</f>
        <v>996.31548584423626</v>
      </c>
      <c r="E8" s="9">
        <f t="shared" si="0"/>
        <v>30.042377141131297</v>
      </c>
      <c r="F8" s="9">
        <f t="shared" si="0"/>
        <v>151.17810113474565</v>
      </c>
      <c r="G8" s="9">
        <f>+G9+G10</f>
        <v>1065.0395521455305</v>
      </c>
      <c r="H8" s="9">
        <f t="shared" si="0"/>
        <v>1484.3209858683904</v>
      </c>
      <c r="I8" s="9">
        <f t="shared" si="0"/>
        <v>30352.002388662269</v>
      </c>
    </row>
    <row r="9" spans="1:9" x14ac:dyDescent="0.2">
      <c r="A9" s="10" t="s">
        <v>5</v>
      </c>
      <c r="B9" s="10">
        <f>SUM(C9:I9)</f>
        <v>30655.211023687338</v>
      </c>
      <c r="C9" s="11">
        <f>+CZK!C9/USD!$B$28</f>
        <v>58.990041851835869</v>
      </c>
      <c r="D9" s="11">
        <f>+CZK!D9/USD!$B$28</f>
        <v>967.87156229235882</v>
      </c>
      <c r="E9" s="11">
        <f>+CZK!E9/USD!$B$28</f>
        <v>20.561858739267379</v>
      </c>
      <c r="F9" s="11">
        <f>+CZK!F9/USD!$B$28</f>
        <v>45.365605988695691</v>
      </c>
      <c r="G9" s="11">
        <f>+CZK!G9/USD!$B$28</f>
        <v>1028.5608628674636</v>
      </c>
      <c r="H9" s="11">
        <f>+CZK!H9/USD!$B$28</f>
        <v>1311.8984452696727</v>
      </c>
      <c r="I9" s="11">
        <f>+CZK!I9/USD!$B$28</f>
        <v>27221.962646678043</v>
      </c>
    </row>
    <row r="10" spans="1:9" ht="15" thickBot="1" x14ac:dyDescent="0.25">
      <c r="A10" s="13" t="s">
        <v>6</v>
      </c>
      <c r="B10" s="13"/>
      <c r="C10" s="14">
        <f>+CZK!C10/USD!$B$28</f>
        <v>15.390568372850842</v>
      </c>
      <c r="D10" s="14">
        <f>+CZK!D10/USD!$B$28</f>
        <v>28.443923551877468</v>
      </c>
      <c r="E10" s="14">
        <f>+CZK!E10/USD!$B$28</f>
        <v>9.4805184018639164</v>
      </c>
      <c r="F10" s="14">
        <f>+CZK!F10/USD!$B$28</f>
        <v>105.81249514604997</v>
      </c>
      <c r="G10" s="14">
        <f>+CZK!G10/USD!$B$28</f>
        <v>36.478689278066888</v>
      </c>
      <c r="H10" s="14">
        <f>+CZK!H10/USD!$B$28</f>
        <v>172.42254059871769</v>
      </c>
      <c r="I10" s="14">
        <f>+CZK!I10/USD!$B$28</f>
        <v>3130.039741984227</v>
      </c>
    </row>
    <row r="11" spans="1:9" ht="15" thickTop="1" x14ac:dyDescent="0.2">
      <c r="A11" s="10" t="s">
        <v>7</v>
      </c>
      <c r="B11" s="10"/>
      <c r="C11" s="11">
        <f t="shared" ref="C11:I11" si="1">+C12+C13</f>
        <v>31.282648401432457</v>
      </c>
      <c r="D11" s="11">
        <f t="shared" si="1"/>
        <v>35.497201363420629</v>
      </c>
      <c r="E11" s="11">
        <f t="shared" si="1"/>
        <v>38.129246244121333</v>
      </c>
      <c r="F11" s="11">
        <f t="shared" si="1"/>
        <v>39.388717323208354</v>
      </c>
      <c r="G11" s="11">
        <f t="shared" si="1"/>
        <v>66.779849764853083</v>
      </c>
      <c r="H11" s="11">
        <f t="shared" si="1"/>
        <v>77.517963567329673</v>
      </c>
      <c r="I11" s="11">
        <f t="shared" si="1"/>
        <v>4005.8584303059069</v>
      </c>
    </row>
    <row r="12" spans="1:9" x14ac:dyDescent="0.2">
      <c r="A12" s="10" t="s">
        <v>5</v>
      </c>
      <c r="B12" s="10">
        <f>SUM(C12:I12)</f>
        <v>3717.2628036415413</v>
      </c>
      <c r="C12" s="11">
        <f>+CZK!C12/USD!$B$28</f>
        <v>0</v>
      </c>
      <c r="D12" s="11">
        <f>+CZK!D12/USD!$B$28</f>
        <v>0</v>
      </c>
      <c r="E12" s="11">
        <f>+CZK!E12/USD!$B$28</f>
        <v>0</v>
      </c>
      <c r="F12" s="11">
        <f>+CZK!F12/USD!$B$28</f>
        <v>0</v>
      </c>
      <c r="G12" s="11">
        <f>+CZK!G12/USD!$B$28</f>
        <v>0</v>
      </c>
      <c r="H12" s="11">
        <f>+CZK!H12/USD!$B$28</f>
        <v>0</v>
      </c>
      <c r="I12" s="11">
        <f>+CZK!I12/USD!$B$28</f>
        <v>3717.2628036415413</v>
      </c>
    </row>
    <row r="13" spans="1:9" ht="15" thickBot="1" x14ac:dyDescent="0.25">
      <c r="A13" s="13" t="s">
        <v>6</v>
      </c>
      <c r="B13" s="13"/>
      <c r="C13" s="14">
        <f>+CZK!C13/USD!$B$28</f>
        <v>31.282648401432457</v>
      </c>
      <c r="D13" s="14">
        <f>+CZK!D13/USD!$B$28</f>
        <v>35.497201363420629</v>
      </c>
      <c r="E13" s="14">
        <f>+CZK!E13/USD!$B$28</f>
        <v>38.129246244121333</v>
      </c>
      <c r="F13" s="14">
        <f>+CZK!F13/USD!$B$28</f>
        <v>39.388717323208354</v>
      </c>
      <c r="G13" s="14">
        <f>+CZK!G13/USD!$B$28</f>
        <v>66.779849764853083</v>
      </c>
      <c r="H13" s="14">
        <f>+CZK!H13/USD!$B$28</f>
        <v>77.517963567329673</v>
      </c>
      <c r="I13" s="14">
        <f>+CZK!I13/USD!$B$28</f>
        <v>288.59562666436557</v>
      </c>
    </row>
    <row r="14" spans="1:9" ht="15" thickTop="1" x14ac:dyDescent="0.2">
      <c r="A14" s="10" t="s">
        <v>8</v>
      </c>
      <c r="B14" s="10"/>
      <c r="C14" s="17">
        <f t="shared" ref="C14:I14" si="2">+C15+C16</f>
        <v>503.53139105632124</v>
      </c>
      <c r="D14" s="17">
        <f t="shared" si="2"/>
        <v>356.17447845403672</v>
      </c>
      <c r="E14" s="17">
        <f t="shared" si="2"/>
        <v>950.69218071812611</v>
      </c>
      <c r="F14" s="17">
        <f t="shared" si="2"/>
        <v>413.43882515393534</v>
      </c>
      <c r="G14" s="17">
        <f t="shared" si="2"/>
        <v>429.11492788781061</v>
      </c>
      <c r="H14" s="17">
        <f t="shared" si="2"/>
        <v>982.69772975385433</v>
      </c>
      <c r="I14" s="17">
        <f t="shared" si="2"/>
        <v>16639.829844051903</v>
      </c>
    </row>
    <row r="15" spans="1:9" x14ac:dyDescent="0.2">
      <c r="A15" s="10" t="s">
        <v>5</v>
      </c>
      <c r="B15" s="10">
        <f>SUM(C15:I15)</f>
        <v>18545.985325840273</v>
      </c>
      <c r="C15" s="11">
        <f>+CZK!C15/USD!$B$28</f>
        <v>379.30294515826546</v>
      </c>
      <c r="D15" s="11">
        <f>+CZK!D15/USD!$B$28</f>
        <v>262.65035030094049</v>
      </c>
      <c r="E15" s="11">
        <f>+CZK!E15/USD!$B$28</f>
        <v>859.06112199823497</v>
      </c>
      <c r="F15" s="11">
        <f>+CZK!F15/USD!$B$28</f>
        <v>323.27648217843375</v>
      </c>
      <c r="G15" s="11">
        <f>+CZK!G15/USD!$B$28</f>
        <v>259.1894253440127</v>
      </c>
      <c r="H15" s="11">
        <f>+CZK!H15/USD!$B$28</f>
        <v>783.95864070986806</v>
      </c>
      <c r="I15" s="11">
        <f>+CZK!I15/USD!$B$28</f>
        <v>15678.546360150516</v>
      </c>
    </row>
    <row r="16" spans="1:9" ht="15" thickBot="1" x14ac:dyDescent="0.25">
      <c r="A16" s="13" t="s">
        <v>6</v>
      </c>
      <c r="B16" s="13"/>
      <c r="C16" s="14">
        <f>+CZK!C16/USD!$B$28</f>
        <v>124.22844589805581</v>
      </c>
      <c r="D16" s="14">
        <f>+CZK!D16/USD!$B$28</f>
        <v>93.524128153096257</v>
      </c>
      <c r="E16" s="14">
        <f>+CZK!E16/USD!$B$28</f>
        <v>91.631058719891158</v>
      </c>
      <c r="F16" s="14">
        <f>+CZK!F16/USD!$B$28</f>
        <v>90.162342975501616</v>
      </c>
      <c r="G16" s="14">
        <f>+CZK!G16/USD!$B$28</f>
        <v>169.9255025437979</v>
      </c>
      <c r="H16" s="14">
        <f>+CZK!H16/USD!$B$28</f>
        <v>198.73908904398627</v>
      </c>
      <c r="I16" s="14">
        <f>+CZK!I16/USD!$B$28</f>
        <v>961.28348390138763</v>
      </c>
    </row>
    <row r="17" spans="1:10" ht="15" thickTop="1" x14ac:dyDescent="0.2">
      <c r="A17" s="16" t="s">
        <v>9</v>
      </c>
      <c r="B17" s="16"/>
      <c r="C17" s="17">
        <f t="shared" ref="C17:I17" si="3">+C18+C19</f>
        <v>289.50977992903972</v>
      </c>
      <c r="D17" s="17">
        <f t="shared" si="3"/>
        <v>1125.5906616313976</v>
      </c>
      <c r="E17" s="17">
        <f t="shared" si="3"/>
        <v>276.10835071041782</v>
      </c>
      <c r="F17" s="17">
        <f t="shared" si="3"/>
        <v>260.76750852196238</v>
      </c>
      <c r="G17" s="17">
        <f t="shared" si="3"/>
        <v>1306.7309253456478</v>
      </c>
      <c r="H17" s="17">
        <f t="shared" si="3"/>
        <v>792.39547332167535</v>
      </c>
      <c r="I17" s="17">
        <f t="shared" si="3"/>
        <v>15914.04636079081</v>
      </c>
    </row>
    <row r="18" spans="1:10" x14ac:dyDescent="0.2">
      <c r="A18" s="10" t="s">
        <v>5</v>
      </c>
      <c r="B18" s="10">
        <f>SUM(C18:I18)</f>
        <v>17740.908386407253</v>
      </c>
      <c r="C18" s="11">
        <f>+CZK!C18/USD!$B$28</f>
        <v>246.7063937965884</v>
      </c>
      <c r="D18" s="11">
        <f>+CZK!D18/USD!$B$28</f>
        <v>1086.5940915686854</v>
      </c>
      <c r="E18" s="11">
        <f>+CZK!E18/USD!$B$28</f>
        <v>237.2488076120089</v>
      </c>
      <c r="F18" s="11">
        <f>+CZK!F18/USD!$B$28</f>
        <v>225.14801902234154</v>
      </c>
      <c r="G18" s="11">
        <f>+CZK!G18/USD!$B$28</f>
        <v>1187.5201783905445</v>
      </c>
      <c r="H18" s="11">
        <f>+CZK!H18/USD!$B$28</f>
        <v>682.35969598843985</v>
      </c>
      <c r="I18" s="11">
        <f>+CZK!I18/USD!$B$28</f>
        <v>14075.331200028644</v>
      </c>
    </row>
    <row r="19" spans="1:10" ht="15" thickBot="1" x14ac:dyDescent="0.25">
      <c r="A19" s="13" t="s">
        <v>10</v>
      </c>
      <c r="B19" s="13"/>
      <c r="C19" s="14">
        <f>+CZK!C19/USD!$B$28</f>
        <v>42.803386132451308</v>
      </c>
      <c r="D19" s="14">
        <f>+CZK!D19/USD!$B$28</f>
        <v>38.996570062712088</v>
      </c>
      <c r="E19" s="14">
        <f>+CZK!E19/USD!$B$28</f>
        <v>38.859543098408942</v>
      </c>
      <c r="F19" s="14">
        <f>+CZK!F19/USD!$B$28</f>
        <v>35.619489499620833</v>
      </c>
      <c r="G19" s="14">
        <f>+CZK!G19/USD!$B$28</f>
        <v>119.21074695510335</v>
      </c>
      <c r="H19" s="14">
        <f>+CZK!H19/USD!$B$28</f>
        <v>110.03577733323553</v>
      </c>
      <c r="I19" s="14">
        <f>+CZK!I19/USD!$B$28</f>
        <v>1838.7151607621649</v>
      </c>
    </row>
    <row r="20" spans="1:10" ht="15" thickTop="1" x14ac:dyDescent="0.2">
      <c r="A20" s="16" t="s">
        <v>11</v>
      </c>
      <c r="B20" s="16"/>
      <c r="C20" s="17">
        <f t="shared" ref="C20:I20" si="4">+C21+C22</f>
        <v>1590.0366830435692</v>
      </c>
      <c r="D20" s="17">
        <f t="shared" si="4"/>
        <v>989.76450364366826</v>
      </c>
      <c r="E20" s="17">
        <f t="shared" si="4"/>
        <v>2310.7979003744576</v>
      </c>
      <c r="F20" s="17">
        <f t="shared" si="4"/>
        <v>1080.8075339668726</v>
      </c>
      <c r="G20" s="17">
        <f t="shared" si="4"/>
        <v>4204.0321575074267</v>
      </c>
      <c r="H20" s="17">
        <f t="shared" si="4"/>
        <v>3082.4527429251848</v>
      </c>
      <c r="I20" s="17">
        <f t="shared" si="4"/>
        <v>15600.868936428122</v>
      </c>
    </row>
    <row r="21" spans="1:10" x14ac:dyDescent="0.2">
      <c r="A21" s="10" t="s">
        <v>5</v>
      </c>
      <c r="B21" s="10">
        <f>SUM(C21:I21)</f>
        <v>25234.711136040052</v>
      </c>
      <c r="C21" s="11">
        <f>+CZK!C21/USD!$B$28</f>
        <v>1380.7727858070848</v>
      </c>
      <c r="D21" s="11">
        <f>+CZK!D21/USD!$B$28</f>
        <v>819.55106213915951</v>
      </c>
      <c r="E21" s="11">
        <f>+CZK!E21/USD!$B$28</f>
        <v>2159.1131430180267</v>
      </c>
      <c r="F21" s="12">
        <f>+CZK!F21/USD!$B$28</f>
        <v>912.58231354360805</v>
      </c>
      <c r="G21" s="11">
        <f>+CZK!G21/USD!$B$28</f>
        <v>3646.563615256488</v>
      </c>
      <c r="H21" s="11">
        <f>+CZK!H21/USD!$B$28</f>
        <v>2707.2083118620617</v>
      </c>
      <c r="I21" s="11">
        <f>+CZK!I21/USD!$B$28</f>
        <v>13608.919904413624</v>
      </c>
    </row>
    <row r="22" spans="1:10" ht="15" thickBot="1" x14ac:dyDescent="0.25">
      <c r="A22" s="13" t="s">
        <v>6</v>
      </c>
      <c r="B22" s="13"/>
      <c r="C22" s="14">
        <f>+CZK!C22/USD!$B$28</f>
        <v>209.26389723648447</v>
      </c>
      <c r="D22" s="14">
        <f>+CZK!D22/USD!$B$28</f>
        <v>170.21344150450878</v>
      </c>
      <c r="E22" s="14">
        <f>+CZK!E22/USD!$B$28</f>
        <v>151.68475735643096</v>
      </c>
      <c r="F22" s="14">
        <f>+CZK!F22/USD!$B$28</f>
        <v>168.22522042326443</v>
      </c>
      <c r="G22" s="14">
        <f>+CZK!G22/USD!$B$28</f>
        <v>557.46854225093841</v>
      </c>
      <c r="H22" s="14">
        <f>+CZK!H22/USD!$B$28</f>
        <v>375.24443106312293</v>
      </c>
      <c r="I22" s="14">
        <f>+CZK!I22/USD!$B$28</f>
        <v>1991.9490320144971</v>
      </c>
    </row>
    <row r="23" spans="1:10" ht="15" thickTop="1" x14ac:dyDescent="0.2">
      <c r="A23" s="10" t="s">
        <v>12</v>
      </c>
      <c r="B23" s="10"/>
      <c r="C23" s="11">
        <f t="shared" ref="C23:I23" si="5">+C24+C25</f>
        <v>2488.7411126550496</v>
      </c>
      <c r="D23" s="11">
        <f t="shared" si="5"/>
        <v>3503.3423309367595</v>
      </c>
      <c r="E23" s="11">
        <f t="shared" si="5"/>
        <v>3605.770055188254</v>
      </c>
      <c r="F23" s="11">
        <f t="shared" si="5"/>
        <v>1945.5806861007243</v>
      </c>
      <c r="G23" s="11">
        <f t="shared" si="5"/>
        <v>7071.6974126512687</v>
      </c>
      <c r="H23" s="11">
        <f t="shared" si="5"/>
        <v>6419.3848954364348</v>
      </c>
      <c r="I23" s="11">
        <f t="shared" si="5"/>
        <v>82512.605960239001</v>
      </c>
    </row>
    <row r="24" spans="1:10" x14ac:dyDescent="0.2">
      <c r="A24" s="10" t="s">
        <v>5</v>
      </c>
      <c r="B24" s="10">
        <f>SUM(C24:I24)</f>
        <v>95894.078675616445</v>
      </c>
      <c r="C24" s="11">
        <f>+C9+C12+C15+C18+C21</f>
        <v>2065.7721666137745</v>
      </c>
      <c r="D24" s="11">
        <f t="shared" ref="D24:I24" si="6">+D9+D12+D15+D18+D21</f>
        <v>3136.6670663011441</v>
      </c>
      <c r="E24" s="11">
        <f t="shared" si="6"/>
        <v>3275.9849313675377</v>
      </c>
      <c r="F24" s="11">
        <f t="shared" si="6"/>
        <v>1506.372420733079</v>
      </c>
      <c r="G24" s="11">
        <f t="shared" si="6"/>
        <v>6121.8340818585093</v>
      </c>
      <c r="H24" s="11">
        <f t="shared" si="6"/>
        <v>5485.4250938300429</v>
      </c>
      <c r="I24" s="11">
        <f t="shared" si="6"/>
        <v>74302.022914912362</v>
      </c>
    </row>
    <row r="25" spans="1:10" ht="15" thickBot="1" x14ac:dyDescent="0.25">
      <c r="A25" s="13" t="s">
        <v>6</v>
      </c>
      <c r="B25" s="13"/>
      <c r="C25" s="14">
        <f t="shared" ref="C25:I25" si="7">+C22+C19+C16+C13+C10</f>
        <v>422.96894604127488</v>
      </c>
      <c r="D25" s="14">
        <f t="shared" si="7"/>
        <v>366.67526463561518</v>
      </c>
      <c r="E25" s="14">
        <f t="shared" si="7"/>
        <v>329.78512382071625</v>
      </c>
      <c r="F25" s="14">
        <f t="shared" si="7"/>
        <v>439.2082653676452</v>
      </c>
      <c r="G25" s="14">
        <f t="shared" si="7"/>
        <v>949.86333079275971</v>
      </c>
      <c r="H25" s="14">
        <f t="shared" si="7"/>
        <v>933.95980160639215</v>
      </c>
      <c r="I25" s="14">
        <f t="shared" si="7"/>
        <v>8210.5830453266426</v>
      </c>
      <c r="J25" s="23"/>
    </row>
    <row r="26" spans="1:10" ht="15" thickTop="1" x14ac:dyDescent="0.2">
      <c r="A26" s="27" t="s">
        <v>20</v>
      </c>
      <c r="B26" s="1"/>
      <c r="C26" s="1"/>
      <c r="D26" s="1"/>
      <c r="E26" s="1"/>
      <c r="F26" s="1"/>
      <c r="G26" s="1"/>
      <c r="H26" s="1"/>
    </row>
    <row r="27" spans="1:10" x14ac:dyDescent="0.2">
      <c r="A27" s="27" t="s">
        <v>21</v>
      </c>
      <c r="B27" s="1"/>
      <c r="C27" s="1"/>
      <c r="D27" s="1"/>
      <c r="E27" s="1"/>
      <c r="F27" s="1"/>
      <c r="G27" s="1"/>
      <c r="H27" s="1"/>
      <c r="I27" s="19"/>
    </row>
    <row r="28" spans="1:10" s="22" customFormat="1" ht="12.75" x14ac:dyDescent="0.2">
      <c r="A28" s="22" t="s">
        <v>0</v>
      </c>
      <c r="B28" s="22">
        <v>23.177</v>
      </c>
      <c r="D28" s="25"/>
    </row>
  </sheetData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CZK</vt:lpstr>
      <vt:lpstr>EUR</vt:lpstr>
      <vt:lpstr>USD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Moravcová Jarmila</dc:creator>
  <cp:lastModifiedBy>Ruská Lucie</cp:lastModifiedBy>
  <cp:lastPrinted>2017-09-13T09:30:57Z</cp:lastPrinted>
  <dcterms:created xsi:type="dcterms:W3CDTF">2015-02-06T09:45:30Z</dcterms:created>
  <dcterms:modified xsi:type="dcterms:W3CDTF">2024-03-14T09:53:40Z</dcterms:modified>
</cp:coreProperties>
</file>